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Intro" sheetId="1" r:id="rId1"/>
    <sheet name="Demography" sheetId="2" r:id="rId2"/>
    <sheet name="HealthServices" sheetId="3" r:id="rId3"/>
    <sheet name="PNS-NA1.1" sheetId="4" r:id="rId4"/>
    <sheet name="PNS-NA1.2" sheetId="5" r:id="rId5"/>
    <sheet name="PNS-CHD" sheetId="6" r:id="rId6"/>
    <sheet name="PNS-DOWNS" sheetId="7" r:id="rId7"/>
    <sheet name="PNS-NTD" sheetId="8" r:id="rId8"/>
    <sheet name="PNS-FASD" sheetId="9" r:id="rId9"/>
    <sheet name="PNS-RHD" sheetId="10" r:id="rId10"/>
    <sheet name="PNS-RUB" sheetId="11" r:id="rId11"/>
    <sheet name="PNS-Syph" sheetId="12" r:id="rId12"/>
    <sheet name="PNS-SCD" sheetId="13" r:id="rId13"/>
    <sheet name="PNS-Thal" sheetId="14" r:id="rId14"/>
    <sheet name="PNS-Ter" sheetId="15" r:id="rId15"/>
  </sheets>
  <definedNames>
    <definedName name="TopicCodeNA1">#N/A</definedName>
    <definedName name="_ftn1">#N/A</definedName>
    <definedName name="_ftn1_1">#N/A</definedName>
    <definedName name="_ftn1_2">#N/A</definedName>
    <definedName name="_ftnref1">#N/A</definedName>
    <definedName name="_ftnref1_1">#N/A</definedName>
    <definedName name="_ftnref1_2">#N/A</definedName>
    <definedName name="_ftnref2">#N/A</definedName>
    <definedName name="_ftnref2_1">#N/A</definedName>
    <definedName name="_ftnref2_2">#N/A</definedName>
    <definedName name="_xlnm.Print_Area">'Demography'!$A$1:$J$69</definedName>
    <definedName name="_xlnm.Print_Area_1">'HealthServices'!$A$1:$G$57</definedName>
    <definedName name="_xlnm.Print_Area_10">'PNS-SCD'!$A$1:$C$17</definedName>
    <definedName name="_xlnm.Print_Area_11">'PNS-Syph'!$A$1:$C$16</definedName>
    <definedName name="_xlnm.Print_Area_12">'PNS-Ter'!$A$1:$C$36</definedName>
    <definedName name="_xlnm.Print_Area_13">'PNS-Thal'!$A$1:$C$17</definedName>
    <definedName name="_xlnm.Print_Area_2">'Intro'!$A$1:$B$21</definedName>
    <definedName name="_xlnm.Print_Area_3">'PNS-CHD'!$A$1:$C$20</definedName>
    <definedName name="_xlnm.Print_Area_4">'PNS-DOWNS'!$A$1:$D$22</definedName>
    <definedName name="_xlnm.Print_Area_5">'PNS-FASD'!$A$1:$C$15</definedName>
    <definedName name="_xlnm.Print_Area_6">'PNS-NA1.1'!$A$1:$F$24</definedName>
    <definedName name="_xlnm.Print_Area_7">'PNS-NA1.2'!$A$1:$H$16</definedName>
    <definedName name="_xlnm.Print_Area_8">'PNS-NTD'!$A$1:$D$3</definedName>
    <definedName name="_xlnm.Print_Area_9">'PNS-RHD'!$A$1:$C$17</definedName>
  </definedNames>
  <calcPr fullCalcOnLoad="1"/>
</workbook>
</file>

<file path=xl/sharedStrings.xml><?xml version="1.0" encoding="utf-8"?>
<sst xmlns="http://schemas.openxmlformats.org/spreadsheetml/2006/main" count="553" uniqueCount="357">
  <si>
    <t>PHG Needs Assessment Calculator</t>
  </si>
  <si>
    <t>Uganda</t>
  </si>
  <si>
    <t>Prenatal care and screening</t>
  </si>
  <si>
    <t>Welcome to the PHG Health Needs Assessment Calculator for Prenatal Care and Screening. The contents of this file are listed below.</t>
  </si>
  <si>
    <t xml:space="preserve">Full name of the sheet </t>
  </si>
  <si>
    <t xml:space="preserve">Short name </t>
  </si>
  <si>
    <t>Country demographic, maternal health and socioeconomic indicators</t>
  </si>
  <si>
    <t>Demography</t>
  </si>
  <si>
    <t>Country health-service data</t>
  </si>
  <si>
    <t>HealthServices</t>
  </si>
  <si>
    <t>Risk factors for congenital disorders in pregnant women</t>
  </si>
  <si>
    <t>PNS-NA1.1</t>
  </si>
  <si>
    <t>Population prevalence and variation for congenital disorders</t>
  </si>
  <si>
    <t>PNS-NA1.2</t>
  </si>
  <si>
    <t>Effect of PNS and treatment on prevalence of congenital heart disease</t>
  </si>
  <si>
    <t>PNS-CHD</t>
  </si>
  <si>
    <t>Effect of PNS and pregnancy termination on birth prevalence of Down's syndrome</t>
  </si>
  <si>
    <t>PNS-DOWNS</t>
  </si>
  <si>
    <t>Effect of PNS and pregnancy termination on birth prevalence of neural tube defects</t>
  </si>
  <si>
    <t>PNS-NTD</t>
  </si>
  <si>
    <t>Effect of PNS and management on birth incidence of fetal alcohol spectrum disorders</t>
  </si>
  <si>
    <t>PNS-FASD</t>
  </si>
  <si>
    <t>Effect of PNS on birth prevalence of rhesus haemolytic disease</t>
  </si>
  <si>
    <t>PNS-RHD</t>
  </si>
  <si>
    <t>Effect of PNS and pregnancy management on congenital rubella syndrome</t>
  </si>
  <si>
    <t>PNS-RUB</t>
  </si>
  <si>
    <t>Effect of PNS and treatment on birth prevalence of syphilis</t>
  </si>
  <si>
    <t>PNS-SYPH</t>
  </si>
  <si>
    <t>Effect of PNS and pregnancy termination on birth prevalence of sickle cell disease</t>
  </si>
  <si>
    <t>PNS-SCD</t>
  </si>
  <si>
    <t>Effect of PNS and pregnancy termination on birth prevalence of thalassaemias</t>
  </si>
  <si>
    <t>PNS-THAL</t>
  </si>
  <si>
    <t>Effect of PNS on congenital disorders caused by teratogens</t>
  </si>
  <si>
    <t>PNS-TER</t>
  </si>
  <si>
    <t>Shared Data</t>
  </si>
  <si>
    <t>Demographic, maternal health and socio-economic indicators</t>
  </si>
  <si>
    <t xml:space="preserve">Please read first! If you have already completed a needs assessment for a different topic in this country, you will be able to copy the Demography information from that Calculator into here. The information should be the same.  </t>
  </si>
  <si>
    <t xml:space="preserve">By default, the Toolkit contains information at the national level. </t>
  </si>
  <si>
    <t>If you would like to use a different population, then replace country information with that of your specific population of interest.</t>
  </si>
  <si>
    <t>Number of persons by age-group and sex</t>
  </si>
  <si>
    <t>Estimates</t>
  </si>
  <si>
    <t>Your estimates</t>
  </si>
  <si>
    <t>Chosen estimates</t>
  </si>
  <si>
    <t>Age group</t>
  </si>
  <si>
    <t>Male</t>
  </si>
  <si>
    <t>Female</t>
  </si>
  <si>
    <t>Total</t>
  </si>
  <si>
    <t>0-4 years</t>
  </si>
  <si>
    <t>5-9 years</t>
  </si>
  <si>
    <t>10-14 years</t>
  </si>
  <si>
    <t>15-19 years</t>
  </si>
  <si>
    <t>20-24 years</t>
  </si>
  <si>
    <t>25-29 years</t>
  </si>
  <si>
    <t>30-34 years</t>
  </si>
  <si>
    <t>35-39 years</t>
  </si>
  <si>
    <t>40-44 years</t>
  </si>
  <si>
    <t>45-49 years</t>
  </si>
  <si>
    <t>50-54 years</t>
  </si>
  <si>
    <t>55-59 years</t>
  </si>
  <si>
    <t>60-64 years</t>
  </si>
  <si>
    <t>65+ years</t>
  </si>
  <si>
    <t>Female population aged 15-44 years</t>
  </si>
  <si>
    <t>Data year</t>
  </si>
  <si>
    <t>2002 reported in 2004</t>
  </si>
  <si>
    <t>Source, Year</t>
  </si>
  <si>
    <t>UN 2011</t>
  </si>
  <si>
    <t xml:space="preserve">Ethnicity. Please enter data for the main ethnic groups if you are working with a population that is different from that of the country. </t>
  </si>
  <si>
    <t>Ethnic group</t>
  </si>
  <si>
    <t>Number</t>
  </si>
  <si>
    <t>% population</t>
  </si>
  <si>
    <t>Fertility and mortality</t>
  </si>
  <si>
    <t>Estimate</t>
  </si>
  <si>
    <t>Your estimate</t>
  </si>
  <si>
    <t>Chosen estimate</t>
  </si>
  <si>
    <t>Crude birth rate: live births (LB) / year / 1000 population</t>
  </si>
  <si>
    <t>11</t>
  </si>
  <si>
    <t>Unicef, 2013</t>
  </si>
  <si>
    <t>Still birth rate (SB): Still births (SB) / year / 1000 total births</t>
  </si>
  <si>
    <t>24.79</t>
  </si>
  <si>
    <t>WHO, 2009</t>
  </si>
  <si>
    <t>Total births in 1000s (LB+SB) per year</t>
  </si>
  <si>
    <t>Infant mortality rate: infant deaths / 1000 LB / year</t>
  </si>
  <si>
    <t>Under-5 mortality rate: U5 deaths / 1000 LB / year</t>
  </si>
  <si>
    <t>Percentage births in women &gt;35 years</t>
  </si>
  <si>
    <t>Life expectancy at birth (yrs)</t>
  </si>
  <si>
    <t>54.12</t>
  </si>
  <si>
    <t xml:space="preserve">% of marriages consanguineous </t>
  </si>
  <si>
    <t>Maternal health</t>
  </si>
  <si>
    <t>Prenatal visits – at least 1 visit (%)</t>
  </si>
  <si>
    <t>93.3</t>
  </si>
  <si>
    <t>Prenatal visits – at least 4 visits (%)</t>
  </si>
  <si>
    <t>47.6</t>
  </si>
  <si>
    <t>Births attended by skilled health personnel (%)</t>
  </si>
  <si>
    <t>57.4</t>
  </si>
  <si>
    <t>Contraception prevalence rate (%)</t>
  </si>
  <si>
    <t>30.0</t>
  </si>
  <si>
    <t>Unmet need for family planning (%)</t>
  </si>
  <si>
    <t>40.6</t>
  </si>
  <si>
    <t>WHO, 2006</t>
  </si>
  <si>
    <t>Total fertility rate</t>
  </si>
  <si>
    <t>6.05</t>
  </si>
  <si>
    <t>% home births</t>
  </si>
  <si>
    <t>% births at health care services</t>
  </si>
  <si>
    <t>57.40</t>
  </si>
  <si>
    <t>Newborn health</t>
  </si>
  <si>
    <t>Number of neonatal examinations by SBA / trained staff</t>
  </si>
  <si>
    <t>% neonatal examinations by SBA/ trained staff</t>
  </si>
  <si>
    <t>Socio-economic indicators</t>
  </si>
  <si>
    <t>Gross national income per capita (PPP int. $)</t>
  </si>
  <si>
    <t>1320</t>
  </si>
  <si>
    <t>% population living on &lt; US$1 per day</t>
  </si>
  <si>
    <t>51.5</t>
  </si>
  <si>
    <t>Birth registration coverage (%)</t>
  </si>
  <si>
    <t>29.9</t>
  </si>
  <si>
    <t>WHO 2011</t>
  </si>
  <si>
    <t>Death registration coverage (%)</t>
  </si>
  <si>
    <t> </t>
  </si>
  <si>
    <t>LB = live births</t>
  </si>
  <si>
    <t>PPP = purchasing power parity</t>
  </si>
  <si>
    <t>SBA = skilled birth attendant</t>
  </si>
  <si>
    <t>Health Services Data</t>
  </si>
  <si>
    <r>
      <t>Please read first!</t>
    </r>
    <r>
      <rPr>
        <sz val="10"/>
        <color indexed="10"/>
        <rFont val="Arial"/>
        <family val="2"/>
      </rPr>
      <t xml:space="preserve"> If you have already completed a needs assessment for a different topic in this country, you will be able to copy the Health Services information from that Calculator into here. The information should be the same.  </t>
    </r>
  </si>
  <si>
    <t xml:space="preserve">This section provides health-service-related information for your country. </t>
  </si>
  <si>
    <t>Health Expenditure</t>
  </si>
  <si>
    <t xml:space="preserve">Per capita total expenditure on health (PPP int. $)  </t>
  </si>
  <si>
    <t>128</t>
  </si>
  <si>
    <t>Total expenditure on health as percentage of GDP</t>
  </si>
  <si>
    <t>9.5</t>
  </si>
  <si>
    <t xml:space="preserve">Per capita government expenditure on health (PPP int. $) </t>
  </si>
  <si>
    <t>33.7</t>
  </si>
  <si>
    <t xml:space="preserve">External resources for health as percentage of total expenditure on health </t>
  </si>
  <si>
    <t>3.1</t>
  </si>
  <si>
    <t xml:space="preserve">General government expenditure on health as percentage of total expenditure on health  </t>
  </si>
  <si>
    <t>26.3</t>
  </si>
  <si>
    <t xml:space="preserve">Out-of-pocket expenditure as percentage of private expenditure on health </t>
  </si>
  <si>
    <t>64.8</t>
  </si>
  <si>
    <t xml:space="preserve">Private expenditure on health as percentage of total expenditure on health </t>
  </si>
  <si>
    <t>73.7</t>
  </si>
  <si>
    <t xml:space="preserve">General government expenditure on health as percentage of total government expenditure </t>
  </si>
  <si>
    <t>10.8</t>
  </si>
  <si>
    <t>Health Workforce</t>
  </si>
  <si>
    <t>Number of nursing and midwifery personnel</t>
  </si>
  <si>
    <t>37625</t>
  </si>
  <si>
    <t>WHO, 2005</t>
  </si>
  <si>
    <t xml:space="preserve">Nursing and midwifery personnel density (per 10,000 population)  </t>
  </si>
  <si>
    <t>13.1</t>
  </si>
  <si>
    <t>Number of physicians</t>
  </si>
  <si>
    <t>3361</t>
  </si>
  <si>
    <t xml:space="preserve">Physician density (per 10 000 population) </t>
  </si>
  <si>
    <t>1.17</t>
  </si>
  <si>
    <t>Number of obstetricians</t>
  </si>
  <si>
    <t>Number of paediatricians</t>
  </si>
  <si>
    <t>Number of paediatric surgeons</t>
  </si>
  <si>
    <t>Number of paediatric cardiac surgeons</t>
  </si>
  <si>
    <t>Number of paediatric neurosurgeons</t>
  </si>
  <si>
    <t>Number of clinical geneticists</t>
  </si>
  <si>
    <t>Number of genetic counsellors</t>
  </si>
  <si>
    <t>Number of community health workers</t>
  </si>
  <si>
    <t>Number of skilled birth attendants (SBA)</t>
  </si>
  <si>
    <t>Density of SBA</t>
  </si>
  <si>
    <t>Number of lab staff providing cytogenetic testing</t>
  </si>
  <si>
    <t>Number of lab staff providing molecular genetics</t>
  </si>
  <si>
    <t>Number of lab staff providing biochemical tests for genetics</t>
  </si>
  <si>
    <t>Number of skilled health attendants</t>
  </si>
  <si>
    <t>Infrastructure</t>
  </si>
  <si>
    <t>Number of maternity units</t>
  </si>
  <si>
    <t>Number of services providing specialised care for people with CD</t>
  </si>
  <si>
    <t>Number of family planning services</t>
  </si>
  <si>
    <t>Number of preconception services</t>
  </si>
  <si>
    <t>Number of services providing prenatal care</t>
  </si>
  <si>
    <t>Number of services providing newborn care</t>
  </si>
  <si>
    <t>Number of facilities providing genetic services</t>
  </si>
  <si>
    <t>Number of laboratories providing cytogenetics</t>
  </si>
  <si>
    <t>Number of laboratories providing molecular genetics</t>
  </si>
  <si>
    <t>Number of laboratories providing biochemical tests for genetics</t>
  </si>
  <si>
    <t>Number of facillities for safe terminations of pregnancies for fetal defects</t>
  </si>
  <si>
    <t>GDP = gross domestic product</t>
  </si>
  <si>
    <t>CD = congenital disorders</t>
  </si>
  <si>
    <t>Risk factors for congenital disorders in pregnant women*</t>
  </si>
  <si>
    <t>Risk factors</t>
  </si>
  <si>
    <t>Proportion with risk factor</t>
  </si>
  <si>
    <t>Variation in number and prevalence</t>
  </si>
  <si>
    <t>Source of data on number and prevalence</t>
  </si>
  <si>
    <t>Qualitative assessment of importance of risk factors**</t>
  </si>
  <si>
    <t xml:space="preserve">Obesity </t>
  </si>
  <si>
    <t xml:space="preserve">Diabetes </t>
  </si>
  <si>
    <t>Malnutrition</t>
  </si>
  <si>
    <t>Teratogen exposure: environmental, agricultural and occupational</t>
  </si>
  <si>
    <t xml:space="preserve">Exposure to teratogenic prescribed and non-prescribed medicines </t>
  </si>
  <si>
    <t>Syphilis infection</t>
  </si>
  <si>
    <t>Rubella susceptibility</t>
  </si>
  <si>
    <t xml:space="preserve">Rubella infection </t>
  </si>
  <si>
    <t>Other infections (e.g. HIV, CMV)</t>
  </si>
  <si>
    <t xml:space="preserve">Alcohol consumption </t>
  </si>
  <si>
    <t xml:space="preserve">Tobacco use </t>
  </si>
  <si>
    <t>Advanced maternal age (&gt;35)</t>
  </si>
  <si>
    <t>Iodine deficiency</t>
  </si>
  <si>
    <t xml:space="preserve">Folate deficiency </t>
  </si>
  <si>
    <t xml:space="preserve">Other risk factors </t>
  </si>
  <si>
    <t>* If data on pregnant women are not available, use estimates for women of reproductive age and please indicate this.</t>
  </si>
  <si>
    <t xml:space="preserve">** Complete if numerical data are unavailable. Use numbers from 1 to 5, where 1 = low importance and 5 = high importance. </t>
  </si>
  <si>
    <t>TB = total births (live births + still births)</t>
  </si>
  <si>
    <t>Condition</t>
  </si>
  <si>
    <t>Prevalence of affected pregnancies  per 1000 TB</t>
  </si>
  <si>
    <t>Birth prevalence per 1000 TB</t>
  </si>
  <si>
    <t>Prevalence variation and high-risk populations</t>
  </si>
  <si>
    <t>Tick if PNS available</t>
  </si>
  <si>
    <t>Type of PNS available</t>
  </si>
  <si>
    <t>Coverage of PNS</t>
  </si>
  <si>
    <t>Tick if public ToP services available</t>
  </si>
  <si>
    <t>Rhesus incompatibility/ disease</t>
  </si>
  <si>
    <t>G6PD deficiency</t>
  </si>
  <si>
    <t>Thalassaemia</t>
  </si>
  <si>
    <t>Sickle cell disease</t>
  </si>
  <si>
    <t>Chromosomal disorders</t>
  </si>
  <si>
    <t xml:space="preserve">Structural disorders </t>
  </si>
  <si>
    <t>Other</t>
  </si>
  <si>
    <t>PNS = Prenatal screening, e.g. carrier screening, membership of high-risk population, ultrasound, other tests</t>
  </si>
  <si>
    <t>ToP = termination of pregnancy</t>
  </si>
  <si>
    <t>Baseline prevalence: fetuses affected by CHD, per 1000 TB</t>
  </si>
  <si>
    <t>Variables</t>
  </si>
  <si>
    <t>Coverage of prenatal screening</t>
  </si>
  <si>
    <t>Range: 0 to 1</t>
  </si>
  <si>
    <t>Proportion of diagnosed pregnancies receiving treatment*</t>
  </si>
  <si>
    <t>Effectiveness of treatment</t>
  </si>
  <si>
    <t>Results</t>
  </si>
  <si>
    <t>Proportional reduction of uncontrolled cases of CHD through PNS and treatment¹</t>
  </si>
  <si>
    <t>Prevalence of uncontrolled CHD after PNS and treatment, per 1000 total births²</t>
  </si>
  <si>
    <t>Final prevalence: affected live births after PNS &amp; treatment, per 1000 total births³</t>
  </si>
  <si>
    <t>PNS = prenatal screening</t>
  </si>
  <si>
    <t>CHD = congenital heart disease</t>
  </si>
  <si>
    <t xml:space="preserve">*Treatment in this case refers to diagnosis and appropriate management of pregnancy </t>
  </si>
  <si>
    <t>¹Coverage of screening X Proportion of diagnosed pregnancies receiving treatment X Effectiveness of treatment</t>
  </si>
  <si>
    <t>²Proportional reduction of uncontrolled cases x Baseline prevalence</t>
  </si>
  <si>
    <t>³Baseline prevalence – prevalence of uncontrolled CHD</t>
  </si>
  <si>
    <t>Effect of PNS and ToP on birth prevalence of Down's Syndrome*</t>
  </si>
  <si>
    <t>Note: this makes the simplifying assumption that still birth is equally likely in cases that are diagnosed as in cases that are not diagnosed.</t>
  </si>
  <si>
    <t>Baseline prevalence: affected pregnancies per 1000 TB</t>
  </si>
  <si>
    <t>Proportion of screen-positve cases receiving fetal diagnosis</t>
  </si>
  <si>
    <t>Proportion of diagnosed cases ending in pregnancy termination</t>
  </si>
  <si>
    <t>% prevalence reduction due to PNS &amp; pregnancy termination¹</t>
  </si>
  <si>
    <t>Prevalence reduction due to PNS &amp; pregnancy termination, per 1000 TB²</t>
  </si>
  <si>
    <t>Final prevalence: affected live births after PNS &amp; pregnancy termination, per 1000 TB³</t>
  </si>
  <si>
    <t>* If you want to consider all chromosomal disorders please enter relevant data.</t>
  </si>
  <si>
    <t>¹Coverage of screening X Proportion of screen-positive cases receiving diagnosis x Proportion of cases ending in pregnancy termination</t>
  </si>
  <si>
    <t>²% prevalence reduction due to PNS and ToP x Baseline prevalence : affected pregnancies</t>
  </si>
  <si>
    <t>³Baseline prevalence of affected pregnancies – Prevalence reduction due to PNS &amp; ToP</t>
  </si>
  <si>
    <t>Effect of PNS and pregnancy termination on prevalence of neural tube defects</t>
  </si>
  <si>
    <t>Below you can estimate the potential reduction in NTD incidence through folic acid supplementation for pregnant women.</t>
  </si>
  <si>
    <t xml:space="preserve">Please enter a value for population coverage of folic acid supplementation, to determine its potential effect. </t>
  </si>
  <si>
    <t>Effect of supplementation (with no fortification)</t>
  </si>
  <si>
    <t>Notes</t>
  </si>
  <si>
    <t>Baseline prevalence with no folic acid intervention (per 1000 TB)</t>
  </si>
  <si>
    <t>Maximum proportional reduction (assuming 100% coverage)</t>
  </si>
  <si>
    <t>This value is fixed at 0.72</t>
  </si>
  <si>
    <t>Population supplementation coverage</t>
  </si>
  <si>
    <t>Actual proportional reduction</t>
  </si>
  <si>
    <t>Maximum proportional reduction x Coverage</t>
  </si>
  <si>
    <t>Actual prevalence reduction (per 1000 TB)</t>
  </si>
  <si>
    <t>Baseline incidence x Actual proportional reduction</t>
  </si>
  <si>
    <t>Minimum prevalence</t>
  </si>
  <si>
    <t>This value is fixed at 0.9</t>
  </si>
  <si>
    <t>New prevalence</t>
  </si>
  <si>
    <t>Baseline prevalence-((Maximum proportional coverage X Population supplementation coverage) X Baseline prevalence)</t>
  </si>
  <si>
    <t>% prevalence reduction</t>
  </si>
  <si>
    <t xml:space="preserve"> 1 – (New prevalence/Baseline prevalence)</t>
  </si>
  <si>
    <t xml:space="preserve">Absolute prevalence reduction (per 1000 TB) </t>
  </si>
  <si>
    <t>Baseline prevalence- New prevalence</t>
  </si>
  <si>
    <t>Final prevalence following supplementation</t>
  </si>
  <si>
    <t>Cannot go below 0.9 / 1000 LB</t>
  </si>
  <si>
    <t xml:space="preserve">Assumption: prenatal services are equally used for cases which would lead to still births (SB) and live births (LB). </t>
  </si>
  <si>
    <t>This could overestimate the impact of ToP if in fact ToP is more likely for severe cases that would result in stillbirth.</t>
  </si>
  <si>
    <t>Conversely, the impact of ToP could be underestimated if screening is only available to high-income women at lower risk.</t>
  </si>
  <si>
    <t>Baseline prevalence, per 1000 TB (LB+SB)</t>
  </si>
  <si>
    <t xml:space="preserve">Use baseline either before or after folic acid interventions. </t>
  </si>
  <si>
    <t>Proportion of screen-positive cases receiving diagnosis</t>
  </si>
  <si>
    <t>% prevalence reduction due to PND &amp; pregnancy termination¹</t>
  </si>
  <si>
    <t>Prevalence reduction due to PND &amp; pregnancy termination, per 1000 TB²</t>
  </si>
  <si>
    <t>Final birth prevalence of NTDs after PND &amp; pregnancy termination, per 1000 TB³</t>
  </si>
  <si>
    <t>PND = prenatal diagnosis</t>
  </si>
  <si>
    <t>NTDs = neural tube defects</t>
  </si>
  <si>
    <t xml:space="preserve">²% prevalence reduction due to PND and termination x Baseline prevalence </t>
  </si>
  <si>
    <t>³Baseline prevalence  – Prevalence reduction due to PND &amp; termination</t>
  </si>
  <si>
    <t>Baseline prevalence of FASD per 1000 total births (live + still)</t>
  </si>
  <si>
    <t xml:space="preserve">Baseline prevalence of unsafe alcohol consumption in pregnant women per 1000 </t>
  </si>
  <si>
    <t>Proportion of women stopping drinking or reducing to safe levels during pregnancy</t>
  </si>
  <si>
    <t>Effectiveness of intervention in pregnancy on the outcome</t>
  </si>
  <si>
    <t xml:space="preserve">% prevalence reduction due to in-pregnancy intervention per 1000 total births¹ </t>
  </si>
  <si>
    <t>Final prevalence of FASD per 1000 births²</t>
  </si>
  <si>
    <t>Final prevalence of unsafe alcohol consumption in pregnant women per 1000³</t>
  </si>
  <si>
    <t>FASD = fetal alcohol spectrum disorder</t>
  </si>
  <si>
    <r>
      <t>1</t>
    </r>
    <r>
      <rPr>
        <sz val="10"/>
        <color indexed="8"/>
        <rFont val="Arial"/>
        <family val="2"/>
      </rPr>
      <t>Prop. women stopping drinking or reducing to safe levels during pregnancy x Effectiveness of intervention</t>
    </r>
  </si>
  <si>
    <r>
      <t>2</t>
    </r>
    <r>
      <rPr>
        <sz val="10"/>
        <color indexed="8"/>
        <rFont val="Arial"/>
        <family val="2"/>
      </rPr>
      <t>Baseline prevalence of FASD - (% prevalence reduction due to in-pregnancy intervention X Baseline prevalence of FASD)</t>
    </r>
  </si>
  <si>
    <r>
      <t>3</t>
    </r>
    <r>
      <rPr>
        <sz val="10"/>
        <color indexed="8"/>
        <rFont val="Arial"/>
        <family val="2"/>
      </rPr>
      <t>Baseline prevalence of unsafe alcohol consumption - (% prevalence reduction due to intervention X Baseline prevalence  of unsafe alcohol consumption)</t>
    </r>
  </si>
  <si>
    <t>Effect of PNS on birth prevalence of  RHD</t>
  </si>
  <si>
    <t>Baseline prevalence of RHD per 1000 TB</t>
  </si>
  <si>
    <t>Proportion of RhD negative women receiving anti-D</t>
  </si>
  <si>
    <t>Effectiveness of anti-D in RhD negative women</t>
  </si>
  <si>
    <t>% prevalence reduction due to PNS &amp; treatment¹</t>
  </si>
  <si>
    <t>Prevalence reduction due to PNS &amp; treatment, per 1000 TB²</t>
  </si>
  <si>
    <t>Final prevalence of RHD-affected live births and still births after PNS &amp; treatment, per 1000 TB³</t>
  </si>
  <si>
    <t>RHD = Rhesus Haemolytic Disease of the Newborn</t>
  </si>
  <si>
    <r>
      <t>1</t>
    </r>
    <r>
      <rPr>
        <sz val="10"/>
        <color indexed="8"/>
        <rFont val="Arial"/>
        <family val="2"/>
      </rPr>
      <t>(Coverage of PNS X Proportion of women receiving anti-D) X Effectiveness of anti-D</t>
    </r>
  </si>
  <si>
    <r>
      <t>2</t>
    </r>
    <r>
      <rPr>
        <sz val="10"/>
        <color indexed="8"/>
        <rFont val="Arial"/>
        <family val="2"/>
      </rPr>
      <t>% prevalence reduction due to PNS and treatment X Baseline prevalence of RHD</t>
    </r>
  </si>
  <si>
    <r>
      <t>3</t>
    </r>
    <r>
      <rPr>
        <sz val="10"/>
        <color indexed="8"/>
        <rFont val="Arial"/>
        <family val="2"/>
      </rPr>
      <t>Baseline prevalence of RHD – Prevalence reduction due to PNS and treatment</t>
    </r>
  </si>
  <si>
    <t>Effect of PNS and management on CRS</t>
  </si>
  <si>
    <t>Baseline prevalence: fetuses affected by CRS, per 1000 TB</t>
  </si>
  <si>
    <t>Proportional reduction of uncontrolled cases of CRS through PNS and treatment¹</t>
  </si>
  <si>
    <t>Prevalence of uncontrolled CRS after PNS and treatment, per 1000 total births²</t>
  </si>
  <si>
    <t>Final prevalence of CRS-affected live births after PNS &amp; treatment, per 1000 TB³</t>
  </si>
  <si>
    <t>CRS = congenital rubella syndrome</t>
  </si>
  <si>
    <r>
      <t>1</t>
    </r>
    <r>
      <rPr>
        <sz val="10"/>
        <color indexed="8"/>
        <rFont val="Arial"/>
        <family val="2"/>
      </rPr>
      <t>(Coverage of PNS X Proportion of diagnosed pregnancies receiving treatment) X Effectiveness of treatment</t>
    </r>
  </si>
  <si>
    <r>
      <t>2</t>
    </r>
    <r>
      <rPr>
        <sz val="10"/>
        <color indexed="8"/>
        <rFont val="Arial"/>
        <family val="2"/>
      </rPr>
      <t>Proportional reduction in uncontrolled cases of CRS due to PNS and treatment X Baseline prevalence</t>
    </r>
  </si>
  <si>
    <r>
      <t>3</t>
    </r>
    <r>
      <rPr>
        <sz val="10"/>
        <color indexed="8"/>
        <rFont val="Arial"/>
        <family val="2"/>
      </rPr>
      <t>Baseline prevalence  – Prevalence reduction due to PNS and treatment</t>
    </r>
  </si>
  <si>
    <t>Baseline prevalence of syphilis in pregnancy per 1000 TB</t>
  </si>
  <si>
    <t>Coverage of prenatal maternal screening</t>
  </si>
  <si>
    <t>Proportion of diagnosed cases receiving timely treatment</t>
  </si>
  <si>
    <t>Effectiveness of treatment (proportion of cases prevented among those treated)</t>
  </si>
  <si>
    <t>Final prevalence of syphilis-affected pregnancies per 1000 TB³</t>
  </si>
  <si>
    <r>
      <t>1</t>
    </r>
    <r>
      <rPr>
        <sz val="10"/>
        <color indexed="8"/>
        <rFont val="Arial"/>
        <family val="2"/>
      </rPr>
      <t>(Coverage of maternal screening X Proportion of diagnosed women receiving treatment) X Effectiveness of treatment</t>
    </r>
  </si>
  <si>
    <r>
      <t>2</t>
    </r>
    <r>
      <rPr>
        <sz val="10"/>
        <color indexed="8"/>
        <rFont val="Arial"/>
        <family val="2"/>
      </rPr>
      <t>% prevalence reduction due to PNS and treatment X Baseline prevalence of syphilis in pregnancy</t>
    </r>
  </si>
  <si>
    <r>
      <t>3</t>
    </r>
    <r>
      <rPr>
        <sz val="10"/>
        <color indexed="8"/>
        <rFont val="Arial"/>
        <family val="2"/>
      </rPr>
      <t>Baseline prevalence of syphilis in pregnancy – Prevalence reduction due to PNS and treatment</t>
    </r>
  </si>
  <si>
    <t>Effect of PNS and ToP on birth prevalence of sickle cell disease</t>
  </si>
  <si>
    <t>Baseline prevalence: affected fetuses per 1000 TB</t>
  </si>
  <si>
    <t>Proportion of positive-screened cases receiving fetal diagnosis</t>
  </si>
  <si>
    <t>Proportion of diagnosed cases resulting in pregnancy termination</t>
  </si>
  <si>
    <t>% prevalence reduction due to PNS &amp; ToP¹</t>
  </si>
  <si>
    <t>Prevalence reduction due to PNS &amp; ToP, per 1000 TB²</t>
  </si>
  <si>
    <t>Final birth prevalence of babies with sickle cell disease after PNS and ToP, per 1000 TB³</t>
  </si>
  <si>
    <t>1(Coverage of prenatal screening x Proportion of positive-screened cases receiving fetal diagnosis) X Proportion of cases resulting in ToP</t>
  </si>
  <si>
    <r>
      <t>2</t>
    </r>
    <r>
      <rPr>
        <sz val="10"/>
        <color indexed="8"/>
        <rFont val="Arial"/>
        <family val="2"/>
      </rPr>
      <t>% prevalence reduction due toPNS and ToP X Baseline prevalence : affected fetuses</t>
    </r>
  </si>
  <si>
    <r>
      <t>3</t>
    </r>
    <r>
      <rPr>
        <sz val="10"/>
        <color indexed="8"/>
        <rFont val="Arial"/>
        <family val="2"/>
      </rPr>
      <t>Baseline prevalence: affected fetuses – Prevalence reduction due to PNS and ToP</t>
    </r>
  </si>
  <si>
    <t>Effect of PNS and ToP on birth prevalence of thalassaemias</t>
  </si>
  <si>
    <t>Baseline prevalence: thalassaemia-affected pregnancies per 1000 TB</t>
  </si>
  <si>
    <t>Final birth prevalence of thalassaemia-affected babies after PNS &amp; ToP, per 1000 TB³</t>
  </si>
  <si>
    <t>Effect of PNS on congential disorders caused by teratogens</t>
  </si>
  <si>
    <t>Baseline prevalence of teratogen-induced congenital disorders per 1000 total births (live + still)</t>
  </si>
  <si>
    <t>Proportion of women reducing teratogen risk to safe levels during pregnancy</t>
  </si>
  <si>
    <t>Effectiveness of interventions on the outcome</t>
  </si>
  <si>
    <t>% prevalence reduction due to intervention per 1000 total births¹</t>
  </si>
  <si>
    <t>Final prevalence of teratogen-induced congenital disorders per 1000 births²</t>
  </si>
  <si>
    <t>¹Proportion of women reducing teratogen risk to safe levels during pregnancy X Effectiveness of intervention on outcome</t>
  </si>
  <si>
    <t>²Baseline prevalence - (% prevalence reduction due to intervention X Baseline prevalence)</t>
  </si>
  <si>
    <t>Effects of prenatal screening and pregnancy termination</t>
  </si>
  <si>
    <t xml:space="preserve">Assumption: prenatal services are equally used for cases which would lead to still births and live births. </t>
  </si>
  <si>
    <t>This could overestimate the impact of ToP if in fact ToP is more likely for severe cases that would result in still birth.</t>
  </si>
  <si>
    <t>100% specificity of prenatal diagnosis assumed.</t>
  </si>
  <si>
    <t>Baseline prevalence, per 1000 TB (LB + SB)*</t>
  </si>
  <si>
    <t>Coverage of prenatal diagnosis</t>
  </si>
  <si>
    <t>Choice of ToP in confirmed cases</t>
  </si>
  <si>
    <r>
      <t>% prevalence reduction due to PNS</t>
    </r>
    <r>
      <rPr>
        <vertAlign val="superscript"/>
        <sz val="10"/>
        <color indexed="8"/>
        <rFont val="Arial"/>
        <family val="2"/>
      </rPr>
      <t>3</t>
    </r>
  </si>
  <si>
    <r>
      <t>Prevalence reduction due to PNS</t>
    </r>
    <r>
      <rPr>
        <vertAlign val="superscript"/>
        <sz val="10"/>
        <color indexed="8"/>
        <rFont val="Arial"/>
        <family val="2"/>
      </rPr>
      <t>4</t>
    </r>
  </si>
  <si>
    <r>
      <t>Final prevalence after PNS</t>
    </r>
    <r>
      <rPr>
        <vertAlign val="superscript"/>
        <sz val="10"/>
        <color indexed="8"/>
        <rFont val="Arial"/>
        <family val="2"/>
      </rPr>
      <t>5</t>
    </r>
  </si>
  <si>
    <t>*Use baseline either before or after effect of controlling teratogenic risk</t>
  </si>
  <si>
    <r>
      <t>3</t>
    </r>
    <r>
      <rPr>
        <sz val="10"/>
        <color indexed="8"/>
        <rFont val="Arial"/>
        <family val="2"/>
      </rPr>
      <t>Coverage of prenatal diagnosis x Choice of ToP in confirmed cases</t>
    </r>
  </si>
  <si>
    <r>
      <t>4</t>
    </r>
    <r>
      <rPr>
        <sz val="10"/>
        <color indexed="8"/>
        <rFont val="Arial"/>
        <family val="2"/>
      </rPr>
      <t xml:space="preserve">% prevalence reduction due to PNS  X Baseline prevalence </t>
    </r>
  </si>
  <si>
    <r>
      <t>5</t>
    </r>
    <r>
      <rPr>
        <sz val="10"/>
        <color indexed="8"/>
        <rFont val="Arial"/>
        <family val="2"/>
      </rPr>
      <t xml:space="preserve">Baseline prevalence – Prevalence reduction due to PNS </t>
    </r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</si>
</sst>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.00\ ;\-#,##0.00\ ;&quot; -&quot;#\ ;@\ "/>
    <numFmt numFmtId="166" formatCode="0%"/>
    <numFmt numFmtId="167" formatCode="0"/>
    <numFmt numFmtId="168" formatCode="#,##0\ ;\-#,##0\ ;&quot; -&quot;#\ ;@\ "/>
    <numFmt numFmtId="169" formatCode="0.00"/>
    <numFmt numFmtId="170" formatCode="0.000"/>
  </numFmts>
  <fonts count="12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b/>
      <sz val="10"/>
      <color indexed="12"/>
      <name val="Arial"/>
      <family val="2"/>
    </font>
    <font>
      <sz val="11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63"/>
      <name val="Arial"/>
      <family val="2"/>
    </font>
    <font>
      <vertAlign val="superscript"/>
      <sz val="10"/>
      <color indexed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</fills>
  <borders count="25">
    <border>
      <left/>
      <right/>
      <top/>
      <bottom/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>
        <color indexed="63"/>
      </top>
      <bottom>
        <color indexed="63"/>
      </bottom>
    </border>
    <border>
      <left>
        <color indexed="63"/>
      </left>
      <right style="medium">
        <color indexed="23"/>
      </right>
      <top>
        <color indexed="63"/>
      </top>
      <bottom>
        <color indexed="63"/>
      </bottom>
    </border>
    <border>
      <left style="medium">
        <color indexed="23"/>
      </left>
      <right style="medium">
        <color indexed="2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23"/>
      </right>
      <top style="medium">
        <color indexed="23"/>
      </top>
      <bottom>
        <color indexed="63"/>
      </bottom>
    </border>
    <border>
      <left style="medium">
        <color indexed="23"/>
      </left>
      <right style="medium">
        <color indexed="23"/>
      </right>
      <top>
        <color indexed="63"/>
      </top>
      <bottom style="medium">
        <color indexed="23"/>
      </bottom>
    </border>
    <border>
      <left>
        <color indexed="63"/>
      </left>
      <right style="medium">
        <color indexed="23"/>
      </right>
      <top>
        <color indexed="63"/>
      </top>
      <bottom style="medium">
        <color indexed="2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6" fontId="0" fillId="0" borderId="0">
      <alignment/>
      <protection/>
    </xf>
    <xf numFmtId="165" fontId="0" fillId="0" borderId="0">
      <alignment/>
      <protection/>
    </xf>
    <xf numFmtId="164" fontId="1" fillId="0" borderId="0">
      <alignment vertical="center"/>
      <protection/>
    </xf>
    <xf numFmtId="166" fontId="0" fillId="0" borderId="0">
      <alignment/>
      <protection/>
    </xf>
  </cellStyleXfs>
  <cellXfs count="152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3" fillId="0" borderId="1" xfId="0" applyFont="1" applyBorder="1" applyAlignment="1">
      <alignment/>
    </xf>
    <xf numFmtId="164" fontId="3" fillId="0" borderId="2" xfId="0" applyFont="1" applyBorder="1" applyAlignment="1">
      <alignment/>
    </xf>
    <xf numFmtId="164" fontId="2" fillId="0" borderId="3" xfId="0" applyFont="1" applyBorder="1" applyAlignment="1">
      <alignment/>
    </xf>
    <xf numFmtId="164" fontId="2" fillId="0" borderId="4" xfId="0" applyFont="1" applyBorder="1" applyAlignment="1">
      <alignment/>
    </xf>
    <xf numFmtId="164" fontId="2" fillId="0" borderId="5" xfId="0" applyFont="1" applyBorder="1" applyAlignment="1">
      <alignment/>
    </xf>
    <xf numFmtId="164" fontId="2" fillId="0" borderId="6" xfId="0" applyFont="1" applyBorder="1" applyAlignment="1">
      <alignment/>
    </xf>
    <xf numFmtId="164" fontId="2" fillId="0" borderId="7" xfId="0" applyFont="1" applyBorder="1" applyAlignment="1">
      <alignment/>
    </xf>
    <xf numFmtId="164" fontId="2" fillId="0" borderId="8" xfId="0" applyFont="1" applyBorder="1" applyAlignment="1">
      <alignment/>
    </xf>
    <xf numFmtId="164" fontId="2" fillId="0" borderId="0" xfId="0" applyFont="1" applyAlignment="1">
      <alignment vertical="center"/>
    </xf>
    <xf numFmtId="164" fontId="4" fillId="0" borderId="0" xfId="0" applyNumberFormat="1" applyFont="1" applyFill="1" applyBorder="1" applyAlignment="1">
      <alignment/>
    </xf>
    <xf numFmtId="164" fontId="4" fillId="0" borderId="0" xfId="0" applyFont="1" applyAlignment="1">
      <alignment vertical="center"/>
    </xf>
    <xf numFmtId="164" fontId="3" fillId="0" borderId="0" xfId="0" applyNumberFormat="1" applyFont="1" applyFill="1" applyBorder="1" applyAlignment="1">
      <alignment wrapText="1"/>
    </xf>
    <xf numFmtId="164" fontId="3" fillId="0" borderId="0" xfId="0" applyFont="1" applyAlignment="1">
      <alignment vertical="center"/>
    </xf>
    <xf numFmtId="164" fontId="2" fillId="0" borderId="0" xfId="0" applyNumberFormat="1" applyFont="1" applyFill="1" applyBorder="1" applyAlignment="1">
      <alignment wrapText="1"/>
    </xf>
    <xf numFmtId="164" fontId="5" fillId="0" borderId="9" xfId="0" applyNumberFormat="1" applyFont="1" applyFill="1" applyBorder="1" applyAlignment="1">
      <alignment horizontal="left" vertical="top" wrapText="1"/>
    </xf>
    <xf numFmtId="164" fontId="3" fillId="0" borderId="0" xfId="0" applyNumberFormat="1" applyFont="1" applyFill="1" applyAlignment="1">
      <alignment/>
    </xf>
    <xf numFmtId="164" fontId="3" fillId="0" borderId="0" xfId="0" applyNumberFormat="1" applyFont="1" applyFill="1" applyAlignment="1">
      <alignment horizontal="left"/>
    </xf>
    <xf numFmtId="164" fontId="2" fillId="0" borderId="0" xfId="0" applyNumberFormat="1" applyFont="1" applyFill="1" applyBorder="1" applyAlignment="1">
      <alignment vertical="top" wrapText="1"/>
    </xf>
    <xf numFmtId="164" fontId="3" fillId="0" borderId="10" xfId="0" applyNumberFormat="1" applyFont="1" applyFill="1" applyBorder="1" applyAlignment="1">
      <alignment wrapText="1"/>
    </xf>
    <xf numFmtId="164" fontId="4" fillId="0" borderId="10" xfId="0" applyFont="1" applyBorder="1" applyAlignment="1">
      <alignment horizontal="center" vertical="center"/>
    </xf>
    <xf numFmtId="164" fontId="3" fillId="2" borderId="10" xfId="0" applyNumberFormat="1" applyFont="1" applyFill="1" applyBorder="1" applyAlignment="1">
      <alignment horizontal="center" wrapText="1"/>
    </xf>
    <xf numFmtId="164" fontId="3" fillId="3" borderId="10" xfId="0" applyNumberFormat="1" applyFont="1" applyFill="1" applyBorder="1" applyAlignment="1">
      <alignment horizontal="center" wrapText="1"/>
    </xf>
    <xf numFmtId="164" fontId="2" fillId="0" borderId="10" xfId="0" applyNumberFormat="1" applyFont="1" applyFill="1" applyBorder="1" applyAlignment="1">
      <alignment vertical="top" wrapText="1"/>
    </xf>
    <xf numFmtId="167" fontId="1" fillId="4" borderId="10" xfId="0" applyNumberFormat="1" applyFont="1" applyFill="1" applyBorder="1" applyAlignment="1">
      <alignment horizontal="right" wrapText="1"/>
    </xf>
    <xf numFmtId="167" fontId="1" fillId="0" borderId="10" xfId="0" applyNumberFormat="1" applyFont="1" applyFill="1" applyBorder="1" applyAlignment="1">
      <alignment horizontal="right" wrapText="1"/>
    </xf>
    <xf numFmtId="167" fontId="1" fillId="5" borderId="10" xfId="0" applyNumberFormat="1" applyFont="1" applyFill="1" applyBorder="1" applyAlignment="1">
      <alignment horizontal="right" wrapText="1"/>
    </xf>
    <xf numFmtId="164" fontId="2" fillId="0" borderId="11" xfId="0" applyNumberFormat="1" applyFont="1" applyFill="1" applyBorder="1" applyAlignment="1">
      <alignment wrapText="1"/>
    </xf>
    <xf numFmtId="167" fontId="1" fillId="2" borderId="11" xfId="0" applyNumberFormat="1" applyFont="1" applyFill="1" applyBorder="1" applyAlignment="1">
      <alignment horizontal="right" wrapText="1"/>
    </xf>
    <xf numFmtId="167" fontId="1" fillId="5" borderId="11" xfId="0" applyNumberFormat="1" applyFont="1" applyFill="1" applyBorder="1" applyAlignment="1">
      <alignment horizontal="center"/>
    </xf>
    <xf numFmtId="167" fontId="1" fillId="2" borderId="11" xfId="20" applyNumberFormat="1" applyFont="1" applyFill="1" applyBorder="1" applyAlignment="1" applyProtection="1">
      <alignment horizontal="right" wrapText="1"/>
      <protection/>
    </xf>
    <xf numFmtId="167" fontId="1" fillId="5" borderId="11" xfId="20" applyNumberFormat="1" applyFont="1" applyFill="1" applyBorder="1" applyAlignment="1" applyProtection="1">
      <alignment horizontal="center"/>
      <protection/>
    </xf>
    <xf numFmtId="164" fontId="1" fillId="0" borderId="10" xfId="0" applyNumberFormat="1" applyFont="1" applyFill="1" applyBorder="1" applyAlignment="1">
      <alignment wrapText="1"/>
    </xf>
    <xf numFmtId="164" fontId="1" fillId="0" borderId="10" xfId="0" applyNumberFormat="1" applyFont="1" applyFill="1" applyBorder="1" applyAlignment="1">
      <alignment horizontal="right" wrapText="1"/>
    </xf>
    <xf numFmtId="168" fontId="1" fillId="0" borderId="10" xfId="20" applyNumberFormat="1" applyFont="1" applyFill="1" applyBorder="1" applyAlignment="1" applyProtection="1">
      <alignment horizontal="right" wrapText="1"/>
      <protection/>
    </xf>
    <xf numFmtId="164" fontId="1" fillId="6" borderId="0" xfId="0" applyFont="1" applyFill="1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 vertical="center" wrapText="1"/>
    </xf>
    <xf numFmtId="164" fontId="2" fillId="0" borderId="10" xfId="0" applyNumberFormat="1" applyFont="1" applyFill="1" applyBorder="1" applyAlignment="1">
      <alignment horizontal="right" wrapText="1"/>
    </xf>
    <xf numFmtId="164" fontId="3" fillId="3" borderId="10" xfId="0" applyNumberFormat="1" applyFont="1" applyFill="1" applyBorder="1" applyAlignment="1">
      <alignment horizontal="left" vertical="top" wrapText="1"/>
    </xf>
    <xf numFmtId="164" fontId="2" fillId="0" borderId="10" xfId="0" applyNumberFormat="1" applyFont="1" applyFill="1" applyBorder="1" applyAlignment="1">
      <alignment wrapText="1"/>
    </xf>
    <xf numFmtId="169" fontId="1" fillId="4" borderId="10" xfId="0" applyNumberFormat="1" applyFont="1" applyFill="1" applyBorder="1" applyAlignment="1">
      <alignment horizontal="left" vertical="top"/>
    </xf>
    <xf numFmtId="169" fontId="1" fillId="4" borderId="10" xfId="0" applyNumberFormat="1" applyFont="1" applyFill="1" applyBorder="1" applyAlignment="1">
      <alignment horizontal="left" vertical="top" wrapText="1"/>
    </xf>
    <xf numFmtId="164" fontId="1" fillId="0" borderId="10" xfId="0" applyNumberFormat="1" applyFont="1" applyFill="1" applyBorder="1" applyAlignment="1">
      <alignment horizontal="left" vertical="top"/>
    </xf>
    <xf numFmtId="164" fontId="1" fillId="0" borderId="10" xfId="0" applyNumberFormat="1" applyFont="1" applyFill="1" applyBorder="1" applyAlignment="1">
      <alignment horizontal="left" vertical="top" wrapText="1"/>
    </xf>
    <xf numFmtId="164" fontId="2" fillId="0" borderId="0" xfId="0" applyFont="1" applyAlignment="1">
      <alignment horizontal="left" vertical="top"/>
    </xf>
    <xf numFmtId="164" fontId="2" fillId="0" borderId="0" xfId="0" applyNumberFormat="1" applyFont="1" applyFill="1" applyBorder="1" applyAlignment="1">
      <alignment horizontal="left" vertical="top" wrapText="1"/>
    </xf>
    <xf numFmtId="164" fontId="6" fillId="0" borderId="0" xfId="0" applyNumberFormat="1" applyFont="1" applyFill="1" applyBorder="1" applyAlignment="1">
      <alignment horizontal="left" vertical="top"/>
    </xf>
    <xf numFmtId="164" fontId="2" fillId="0" borderId="0" xfId="0" applyFont="1" applyBorder="1" applyAlignment="1">
      <alignment horizontal="left" vertical="top"/>
    </xf>
    <xf numFmtId="164" fontId="2" fillId="0" borderId="10" xfId="0" applyNumberFormat="1" applyFont="1" applyFill="1" applyBorder="1" applyAlignment="1">
      <alignment horizontal="left" wrapText="1"/>
    </xf>
    <xf numFmtId="169" fontId="1" fillId="4" borderId="10" xfId="0" applyNumberFormat="1" applyFont="1" applyFill="1" applyBorder="1" applyAlignment="1">
      <alignment horizontal="left"/>
    </xf>
    <xf numFmtId="164" fontId="1" fillId="0" borderId="10" xfId="0" applyNumberFormat="1" applyFont="1" applyFill="1" applyBorder="1" applyAlignment="1">
      <alignment horizontal="left"/>
    </xf>
    <xf numFmtId="164" fontId="1" fillId="0" borderId="10" xfId="0" applyFont="1" applyBorder="1" applyAlignment="1">
      <alignment horizontal="left" vertical="center"/>
    </xf>
    <xf numFmtId="164" fontId="2" fillId="0" borderId="0" xfId="0" applyFont="1" applyBorder="1" applyAlignment="1">
      <alignment horizontal="left" vertical="center"/>
    </xf>
    <xf numFmtId="164" fontId="1" fillId="0" borderId="10" xfId="0" applyFont="1" applyBorder="1" applyAlignment="1">
      <alignment horizontal="left" vertical="top" wrapText="1"/>
    </xf>
    <xf numFmtId="164" fontId="2" fillId="0" borderId="0" xfId="0" applyFont="1" applyAlignment="1">
      <alignment horizontal="left" vertical="center"/>
    </xf>
    <xf numFmtId="164" fontId="6" fillId="0" borderId="12" xfId="0" applyNumberFormat="1" applyFont="1" applyFill="1" applyBorder="1" applyAlignment="1">
      <alignment horizontal="left" vertical="top"/>
    </xf>
    <xf numFmtId="164" fontId="3" fillId="3" borderId="10" xfId="0" applyNumberFormat="1" applyFont="1" applyFill="1" applyBorder="1" applyAlignment="1">
      <alignment horizontal="left" wrapText="1"/>
    </xf>
    <xf numFmtId="164" fontId="2" fillId="0" borderId="10" xfId="0" applyFont="1" applyBorder="1" applyAlignment="1">
      <alignment wrapText="1"/>
    </xf>
    <xf numFmtId="164" fontId="2" fillId="0" borderId="0" xfId="0" applyFont="1" applyAlignment="1">
      <alignment/>
    </xf>
    <xf numFmtId="164" fontId="6" fillId="0" borderId="13" xfId="0" applyNumberFormat="1" applyFont="1" applyFill="1" applyBorder="1" applyAlignment="1">
      <alignment horizontal="left" vertical="top"/>
    </xf>
    <xf numFmtId="164" fontId="7" fillId="0" borderId="0" xfId="0" applyNumberFormat="1" applyFont="1" applyFill="1" applyBorder="1" applyAlignment="1">
      <alignment horizontal="left" vertical="top" wrapText="1"/>
    </xf>
    <xf numFmtId="164" fontId="8" fillId="0" borderId="0" xfId="0" applyFont="1" applyAlignment="1">
      <alignment/>
    </xf>
    <xf numFmtId="164" fontId="4" fillId="0" borderId="0" xfId="0" applyFont="1" applyAlignment="1">
      <alignment/>
    </xf>
    <xf numFmtId="164" fontId="9" fillId="0" borderId="9" xfId="0" applyNumberFormat="1" applyFont="1" applyFill="1" applyBorder="1" applyAlignment="1">
      <alignment horizontal="left" vertical="top" wrapText="1"/>
    </xf>
    <xf numFmtId="164" fontId="8" fillId="0" borderId="0" xfId="0" applyNumberFormat="1" applyFont="1" applyFill="1" applyBorder="1" applyAlignment="1">
      <alignment horizontal="left"/>
    </xf>
    <xf numFmtId="164" fontId="8" fillId="0" borderId="0" xfId="0" applyFont="1" applyBorder="1" applyAlignment="1">
      <alignment horizontal="left" vertical="center"/>
    </xf>
    <xf numFmtId="164" fontId="2" fillId="0" borderId="0" xfId="0" applyNumberFormat="1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 horizontal="left"/>
    </xf>
    <xf numFmtId="164" fontId="3" fillId="3" borderId="10" xfId="0" applyNumberFormat="1" applyFont="1" applyFill="1" applyBorder="1" applyAlignment="1">
      <alignment horizontal="left"/>
    </xf>
    <xf numFmtId="164" fontId="8" fillId="0" borderId="0" xfId="0" applyNumberFormat="1" applyFont="1" applyFill="1" applyBorder="1" applyAlignment="1">
      <alignment horizontal="left" wrapText="1"/>
    </xf>
    <xf numFmtId="164" fontId="8" fillId="0" borderId="0" xfId="0" applyFont="1" applyBorder="1" applyAlignment="1">
      <alignment horizontal="left" vertical="center" wrapText="1"/>
    </xf>
    <xf numFmtId="164" fontId="1" fillId="0" borderId="10" xfId="0" applyFont="1" applyBorder="1" applyAlignment="1">
      <alignment horizontal="left" vertical="center" wrapText="1"/>
    </xf>
    <xf numFmtId="164" fontId="1" fillId="0" borderId="10" xfId="0" applyFont="1" applyBorder="1" applyAlignment="1">
      <alignment horizontal="left" vertical="top"/>
    </xf>
    <xf numFmtId="164" fontId="8" fillId="0" borderId="0" xfId="0" applyFont="1" applyAlignment="1">
      <alignment wrapText="1"/>
    </xf>
    <xf numFmtId="164" fontId="3" fillId="0" borderId="0" xfId="21" applyNumberFormat="1" applyFont="1" applyFill="1" applyAlignment="1">
      <alignment/>
      <protection/>
    </xf>
    <xf numFmtId="164" fontId="4" fillId="2" borderId="14" xfId="21" applyFont="1" applyFill="1" applyBorder="1" applyAlignment="1">
      <alignment vertical="top" wrapText="1"/>
      <protection/>
    </xf>
    <xf numFmtId="164" fontId="1" fillId="0" borderId="14" xfId="21" applyFont="1" applyBorder="1" applyAlignment="1">
      <alignment vertical="top" wrapText="1"/>
      <protection/>
    </xf>
    <xf numFmtId="164" fontId="1" fillId="0" borderId="14" xfId="21" applyFont="1" applyBorder="1">
      <alignment vertical="center"/>
      <protection/>
    </xf>
    <xf numFmtId="164" fontId="2" fillId="0" borderId="0" xfId="0" applyFont="1" applyAlignment="1">
      <alignment wrapText="1"/>
    </xf>
    <xf numFmtId="164" fontId="2" fillId="0" borderId="0" xfId="0" applyNumberFormat="1" applyFont="1" applyFill="1" applyBorder="1" applyAlignment="1">
      <alignment vertical="top"/>
    </xf>
    <xf numFmtId="164" fontId="2" fillId="0" borderId="10" xfId="21" applyNumberFormat="1" applyFont="1" applyFill="1" applyBorder="1" applyAlignment="1">
      <alignment/>
      <protection/>
    </xf>
    <xf numFmtId="164" fontId="2" fillId="3" borderId="15" xfId="21" applyNumberFormat="1" applyFont="1" applyFill="1" applyBorder="1" applyAlignment="1">
      <alignment horizontal="center"/>
      <protection/>
    </xf>
    <xf numFmtId="164" fontId="2" fillId="3" borderId="16" xfId="21" applyNumberFormat="1" applyFont="1" applyFill="1" applyBorder="1" applyAlignment="1">
      <alignment horizontal="center"/>
      <protection/>
    </xf>
    <xf numFmtId="164" fontId="2" fillId="0" borderId="11" xfId="21" applyNumberFormat="1" applyFont="1" applyFill="1" applyBorder="1" applyAlignment="1">
      <alignment/>
      <protection/>
    </xf>
    <xf numFmtId="164" fontId="2" fillId="0" borderId="11" xfId="21" applyNumberFormat="1" applyFont="1" applyFill="1" applyBorder="1" applyAlignment="1">
      <alignment horizontal="left" vertical="top"/>
      <protection/>
    </xf>
    <xf numFmtId="164" fontId="2" fillId="0" borderId="17" xfId="21" applyNumberFormat="1" applyFont="1" applyFill="1" applyBorder="1" applyAlignment="1">
      <alignment/>
      <protection/>
    </xf>
    <xf numFmtId="164" fontId="2" fillId="0" borderId="18" xfId="21" applyNumberFormat="1" applyFont="1" applyFill="1" applyBorder="1" applyAlignment="1">
      <alignment/>
      <protection/>
    </xf>
    <xf numFmtId="164" fontId="2" fillId="0" borderId="19" xfId="21" applyNumberFormat="1" applyFont="1" applyFill="1" applyBorder="1" applyAlignment="1">
      <alignment/>
      <protection/>
    </xf>
    <xf numFmtId="164" fontId="2" fillId="0" borderId="19" xfId="21" applyNumberFormat="1" applyFont="1" applyFill="1" applyBorder="1" applyAlignment="1">
      <alignment horizontal="left" vertical="top"/>
      <protection/>
    </xf>
    <xf numFmtId="166" fontId="2" fillId="5" borderId="18" xfId="19" applyFont="1" applyFill="1" applyBorder="1" applyAlignment="1" applyProtection="1">
      <alignment vertical="top"/>
      <protection/>
    </xf>
    <xf numFmtId="164" fontId="2" fillId="0" borderId="19" xfId="21" applyNumberFormat="1" applyFont="1" applyFill="1" applyBorder="1" applyAlignment="1">
      <alignment vertical="top"/>
      <protection/>
    </xf>
    <xf numFmtId="170" fontId="2" fillId="5" borderId="19" xfId="21" applyNumberFormat="1" applyFont="1" applyFill="1" applyBorder="1" applyAlignment="1">
      <alignment vertical="top"/>
      <protection/>
    </xf>
    <xf numFmtId="164" fontId="2" fillId="0" borderId="10" xfId="21" applyNumberFormat="1" applyFont="1" applyFill="1" applyBorder="1" applyAlignment="1">
      <alignment wrapText="1"/>
      <protection/>
    </xf>
    <xf numFmtId="170" fontId="2" fillId="5" borderId="0" xfId="21" applyNumberFormat="1" applyFont="1" applyFill="1" applyBorder="1" applyAlignment="1">
      <alignment vertical="top"/>
      <protection/>
    </xf>
    <xf numFmtId="164" fontId="2" fillId="0" borderId="20" xfId="0" applyFont="1" applyBorder="1" applyAlignment="1">
      <alignment wrapText="1"/>
    </xf>
    <xf numFmtId="164" fontId="2" fillId="3" borderId="21" xfId="21" applyNumberFormat="1" applyFont="1" applyFill="1" applyBorder="1" applyAlignment="1">
      <alignment horizontal="center"/>
      <protection/>
    </xf>
    <xf numFmtId="164" fontId="2" fillId="0" borderId="22" xfId="21" applyNumberFormat="1" applyFont="1" applyFill="1" applyBorder="1" applyAlignment="1">
      <alignment/>
      <protection/>
    </xf>
    <xf numFmtId="164" fontId="2" fillId="0" borderId="23" xfId="21" applyNumberFormat="1" applyFont="1" applyFill="1" applyBorder="1" applyAlignment="1">
      <alignment/>
      <protection/>
    </xf>
    <xf numFmtId="164" fontId="2" fillId="3" borderId="24" xfId="21" applyNumberFormat="1" applyFont="1" applyFill="1" applyBorder="1" applyAlignment="1">
      <alignment horizontal="center"/>
      <protection/>
    </xf>
    <xf numFmtId="170" fontId="2" fillId="5" borderId="10" xfId="21" applyNumberFormat="1" applyFont="1" applyFill="1" applyBorder="1" applyAlignment="1">
      <alignment/>
      <protection/>
    </xf>
    <xf numFmtId="164" fontId="2" fillId="0" borderId="0" xfId="21" applyNumberFormat="1" applyFont="1" applyFill="1" applyAlignment="1">
      <alignment vertical="center"/>
      <protection/>
    </xf>
    <xf numFmtId="164" fontId="1" fillId="0" borderId="0" xfId="21" applyFont="1">
      <alignment vertical="center"/>
      <protection/>
    </xf>
    <xf numFmtId="164" fontId="1" fillId="0" borderId="0" xfId="21" applyNumberFormat="1" applyFont="1" applyFill="1" applyBorder="1" applyAlignment="1">
      <alignment wrapText="1"/>
      <protection/>
    </xf>
    <xf numFmtId="164" fontId="3" fillId="2" borderId="10" xfId="21" applyNumberFormat="1" applyFont="1" applyFill="1" applyBorder="1" applyAlignment="1">
      <alignment horizontal="left" vertical="center"/>
      <protection/>
    </xf>
    <xf numFmtId="164" fontId="2" fillId="0" borderId="10" xfId="21" applyNumberFormat="1" applyFont="1" applyFill="1" applyBorder="1" applyAlignment="1">
      <alignment vertical="center"/>
      <protection/>
    </xf>
    <xf numFmtId="164" fontId="2" fillId="0" borderId="11" xfId="21" applyNumberFormat="1" applyFont="1" applyFill="1" applyBorder="1" applyAlignment="1">
      <alignment horizontal="left" wrapText="1"/>
      <protection/>
    </xf>
    <xf numFmtId="164" fontId="2" fillId="0" borderId="11" xfId="21" applyNumberFormat="1" applyFont="1" applyFill="1" applyBorder="1" applyAlignment="1">
      <alignment horizontal="left"/>
      <protection/>
    </xf>
    <xf numFmtId="164" fontId="2" fillId="0" borderId="10" xfId="21" applyNumberFormat="1" applyFont="1" applyFill="1" applyBorder="1" applyAlignment="1">
      <alignment horizontal="left" vertical="center" wrapText="1"/>
      <protection/>
    </xf>
    <xf numFmtId="164" fontId="2" fillId="0" borderId="18" xfId="21" applyNumberFormat="1" applyFont="1" applyFill="1" applyBorder="1" applyAlignment="1">
      <alignment wrapText="1"/>
      <protection/>
    </xf>
    <xf numFmtId="164" fontId="2" fillId="5" borderId="18" xfId="21" applyNumberFormat="1" applyFont="1" applyFill="1" applyBorder="1" applyAlignment="1">
      <alignment/>
      <protection/>
    </xf>
    <xf numFmtId="170" fontId="2" fillId="5" borderId="18" xfId="21" applyNumberFormat="1" applyFont="1" applyFill="1" applyBorder="1" applyAlignment="1">
      <alignment/>
      <protection/>
    </xf>
    <xf numFmtId="164" fontId="2" fillId="5" borderId="19" xfId="21" applyNumberFormat="1" applyFont="1" applyFill="1" applyBorder="1" applyAlignment="1">
      <alignment/>
      <protection/>
    </xf>
    <xf numFmtId="164" fontId="2" fillId="0" borderId="19" xfId="21" applyNumberFormat="1" applyFont="1" applyFill="1" applyBorder="1" applyAlignment="1">
      <alignment wrapText="1"/>
      <protection/>
    </xf>
    <xf numFmtId="170" fontId="2" fillId="5" borderId="11" xfId="21" applyNumberFormat="1" applyFont="1" applyFill="1" applyBorder="1" applyAlignment="1">
      <alignment horizontal="left" wrapText="1"/>
      <protection/>
    </xf>
    <xf numFmtId="164" fontId="2" fillId="0" borderId="0" xfId="21" applyNumberFormat="1" applyFont="1" applyFill="1" applyBorder="1" applyAlignment="1">
      <alignment horizontal="left" wrapText="1"/>
      <protection/>
    </xf>
    <xf numFmtId="166" fontId="2" fillId="5" borderId="18" xfId="21" applyNumberFormat="1" applyFont="1" applyFill="1" applyBorder="1" applyAlignment="1">
      <alignment/>
      <protection/>
    </xf>
    <xf numFmtId="170" fontId="2" fillId="5" borderId="19" xfId="21" applyNumberFormat="1" applyFont="1" applyFill="1" applyBorder="1" applyAlignment="1">
      <alignment/>
      <protection/>
    </xf>
    <xf numFmtId="164" fontId="3" fillId="2" borderId="10" xfId="21" applyNumberFormat="1" applyFont="1" applyFill="1" applyBorder="1" applyAlignment="1">
      <alignment/>
      <protection/>
    </xf>
    <xf numFmtId="170" fontId="3" fillId="5" borderId="10" xfId="21" applyNumberFormat="1" applyFont="1" applyFill="1" applyBorder="1" applyAlignment="1">
      <alignment/>
      <protection/>
    </xf>
    <xf numFmtId="164" fontId="3" fillId="0" borderId="10" xfId="21" applyNumberFormat="1" applyFont="1" applyFill="1" applyBorder="1" applyAlignment="1">
      <alignment/>
      <protection/>
    </xf>
    <xf numFmtId="170" fontId="3" fillId="0" borderId="10" xfId="21" applyNumberFormat="1" applyFont="1" applyFill="1" applyBorder="1" applyAlignment="1">
      <alignment/>
      <protection/>
    </xf>
    <xf numFmtId="164" fontId="2" fillId="0" borderId="0" xfId="21" applyNumberFormat="1" applyFont="1" applyFill="1" applyAlignment="1">
      <alignment/>
      <protection/>
    </xf>
    <xf numFmtId="164" fontId="3" fillId="0" borderId="0" xfId="0" applyFont="1" applyAlignment="1">
      <alignment wrapText="1"/>
    </xf>
    <xf numFmtId="164" fontId="10" fillId="0" borderId="0" xfId="21" applyNumberFormat="1" applyFont="1" applyFill="1" applyAlignment="1">
      <alignment/>
      <protection/>
    </xf>
    <xf numFmtId="164" fontId="2" fillId="0" borderId="11" xfId="21" applyNumberFormat="1" applyFont="1" applyFill="1" applyBorder="1" applyAlignment="1">
      <alignment horizontal="left" vertical="top" wrapText="1"/>
      <protection/>
    </xf>
    <xf numFmtId="164" fontId="2" fillId="0" borderId="19" xfId="21" applyNumberFormat="1" applyFont="1" applyFill="1" applyBorder="1" applyAlignment="1">
      <alignment horizontal="left" vertical="top" wrapText="1"/>
      <protection/>
    </xf>
    <xf numFmtId="164" fontId="2" fillId="0" borderId="0" xfId="0" applyFont="1" applyFill="1" applyBorder="1" applyAlignment="1">
      <alignment/>
    </xf>
    <xf numFmtId="164" fontId="2" fillId="0" borderId="11" xfId="0" applyFont="1" applyBorder="1" applyAlignment="1">
      <alignment/>
    </xf>
    <xf numFmtId="164" fontId="2" fillId="0" borderId="18" xfId="0" applyFont="1" applyBorder="1" applyAlignment="1">
      <alignment wrapText="1"/>
    </xf>
    <xf numFmtId="164" fontId="2" fillId="0" borderId="18" xfId="0" applyFont="1" applyBorder="1" applyAlignment="1">
      <alignment/>
    </xf>
    <xf numFmtId="164" fontId="2" fillId="0" borderId="10" xfId="21" applyNumberFormat="1" applyFont="1" applyFill="1" applyBorder="1" applyAlignment="1">
      <alignment horizontal="left" vertical="top"/>
      <protection/>
    </xf>
    <xf numFmtId="164" fontId="2" fillId="0" borderId="19" xfId="21" applyFont="1" applyFill="1" applyBorder="1" applyAlignment="1">
      <alignment vertical="top"/>
      <protection/>
    </xf>
    <xf numFmtId="166" fontId="2" fillId="7" borderId="19" xfId="19" applyFont="1" applyFill="1" applyBorder="1" applyAlignment="1" applyProtection="1">
      <alignment vertical="top"/>
      <protection/>
    </xf>
    <xf numFmtId="170" fontId="2" fillId="7" borderId="10" xfId="21" applyNumberFormat="1" applyFont="1" applyFill="1" applyBorder="1" applyAlignment="1">
      <alignment/>
      <protection/>
    </xf>
    <xf numFmtId="164" fontId="11" fillId="0" borderId="0" xfId="0" applyFont="1" applyAlignment="1">
      <alignment/>
    </xf>
    <xf numFmtId="164" fontId="11" fillId="0" borderId="0" xfId="0" applyFont="1" applyAlignment="1">
      <alignment wrapText="1"/>
    </xf>
    <xf numFmtId="164" fontId="2" fillId="0" borderId="10" xfId="0" applyFont="1" applyBorder="1" applyAlignment="1">
      <alignment/>
    </xf>
    <xf numFmtId="164" fontId="2" fillId="0" borderId="11" xfId="21" applyNumberFormat="1" applyFont="1" applyFill="1" applyBorder="1" applyAlignment="1">
      <alignment wrapText="1"/>
      <protection/>
    </xf>
    <xf numFmtId="164" fontId="2" fillId="0" borderId="18" xfId="21" applyNumberFormat="1" applyFont="1" applyFill="1" applyBorder="1" applyAlignment="1">
      <alignment horizontal="left" vertical="top" wrapText="1"/>
      <protection/>
    </xf>
    <xf numFmtId="166" fontId="2" fillId="5" borderId="11" xfId="19" applyFont="1" applyFill="1" applyBorder="1" applyAlignment="1" applyProtection="1">
      <alignment vertical="top"/>
      <protection/>
    </xf>
    <xf numFmtId="164" fontId="2" fillId="0" borderId="0" xfId="21" applyNumberFormat="1" applyFont="1" applyFill="1" applyBorder="1" applyAlignment="1">
      <alignment wrapText="1"/>
      <protection/>
    </xf>
    <xf numFmtId="170" fontId="2" fillId="0" borderId="0" xfId="21" applyNumberFormat="1" applyFont="1" applyFill="1" applyBorder="1" applyAlignment="1">
      <alignment/>
      <protection/>
    </xf>
    <xf numFmtId="164" fontId="2" fillId="0" borderId="18" xfId="21" applyNumberFormat="1" applyFont="1" applyFill="1" applyBorder="1" applyAlignment="1">
      <alignment horizontal="left" vertical="top"/>
      <protection/>
    </xf>
    <xf numFmtId="164" fontId="4" fillId="0" borderId="0" xfId="21" applyFont="1">
      <alignment vertical="center"/>
      <protection/>
    </xf>
    <xf numFmtId="166" fontId="2" fillId="8" borderId="19" xfId="19" applyFont="1" applyFill="1" applyBorder="1" applyAlignment="1" applyProtection="1">
      <alignment vertical="top"/>
      <protection/>
    </xf>
    <xf numFmtId="170" fontId="2" fillId="8" borderId="10" xfId="21" applyNumberFormat="1" applyFont="1" applyFill="1" applyBorder="1" applyAlignment="1">
      <alignment/>
      <protection/>
    </xf>
    <xf numFmtId="170" fontId="2" fillId="0" borderId="10" xfId="21" applyNumberFormat="1" applyFont="1" applyFill="1" applyBorder="1" applyAlignment="1">
      <alignment/>
      <protection/>
    </xf>
    <xf numFmtId="164" fontId="2" fillId="6" borderId="10" xfId="21" applyNumberFormat="1" applyFont="1" applyFill="1" applyBorder="1" applyAlignment="1">
      <alignment/>
      <protection/>
    </xf>
    <xf numFmtId="164" fontId="2" fillId="3" borderId="10" xfId="21" applyNumberFormat="1" applyFont="1" applyFill="1" applyBorder="1" applyAlignment="1">
      <alignment horizont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omma 2" xfId="20"/>
    <cellStyle name="Normal 2" xfId="21"/>
    <cellStyle name="Percent 2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CE6F2"/>
      <rgbColor rgb="00660066"/>
      <rgbColor rgb="00FF8080"/>
      <rgbColor rgb="000066CC"/>
      <rgbColor rgb="00C6D9F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4E4E5"/>
      <rgbColor rgb="00FFFF99"/>
      <rgbColor rgb="00B9CDE5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21"/>
  <sheetViews>
    <sheetView tabSelected="1" workbookViewId="0" topLeftCell="A1">
      <selection activeCell="A1" sqref="A1"/>
    </sheetView>
  </sheetViews>
  <sheetFormatPr defaultColWidth="9.140625" defaultRowHeight="15"/>
  <cols>
    <col min="1" max="1" width="89.8515625" style="1" customWidth="1"/>
    <col min="2" max="2" width="20.28125" style="1" customWidth="1"/>
    <col min="3" max="16384" width="9.140625" style="1" customWidth="1"/>
  </cols>
  <sheetData>
    <row r="1" s="2" customFormat="1" ht="12.75">
      <c r="A1" s="2" t="s">
        <v>0</v>
      </c>
    </row>
    <row r="2" s="2" customFormat="1" ht="12.75">
      <c r="A2" s="2" t="s">
        <v>1</v>
      </c>
    </row>
    <row r="3" s="2" customFormat="1" ht="12.75">
      <c r="A3" s="2" t="s">
        <v>2</v>
      </c>
    </row>
    <row r="5" ht="12.75">
      <c r="A5" s="1" t="s">
        <v>3</v>
      </c>
    </row>
    <row r="7" spans="1:2" ht="12.75">
      <c r="A7" s="3" t="s">
        <v>4</v>
      </c>
      <c r="B7" s="4" t="s">
        <v>5</v>
      </c>
    </row>
    <row r="8" spans="1:2" ht="12.75">
      <c r="A8" s="5" t="s">
        <v>6</v>
      </c>
      <c r="B8" s="6" t="s">
        <v>7</v>
      </c>
    </row>
    <row r="9" spans="1:2" ht="12.75">
      <c r="A9" s="5" t="s">
        <v>8</v>
      </c>
      <c r="B9" s="6" t="s">
        <v>9</v>
      </c>
    </row>
    <row r="10" spans="1:2" ht="12.75">
      <c r="A10" s="7" t="s">
        <v>10</v>
      </c>
      <c r="B10" s="8" t="s">
        <v>11</v>
      </c>
    </row>
    <row r="11" spans="1:2" ht="12.75">
      <c r="A11" s="9" t="s">
        <v>12</v>
      </c>
      <c r="B11" s="10" t="s">
        <v>13</v>
      </c>
    </row>
    <row r="12" spans="1:2" ht="12.75">
      <c r="A12" s="7" t="s">
        <v>14</v>
      </c>
      <c r="B12" s="8" t="s">
        <v>15</v>
      </c>
    </row>
    <row r="13" spans="1:2" ht="12.75">
      <c r="A13" s="5" t="s">
        <v>16</v>
      </c>
      <c r="B13" s="5" t="s">
        <v>17</v>
      </c>
    </row>
    <row r="14" spans="1:2" ht="12.75">
      <c r="A14" s="5" t="s">
        <v>18</v>
      </c>
      <c r="B14" s="5" t="s">
        <v>19</v>
      </c>
    </row>
    <row r="15" spans="1:2" ht="12.75">
      <c r="A15" s="5" t="s">
        <v>20</v>
      </c>
      <c r="B15" s="5" t="s">
        <v>21</v>
      </c>
    </row>
    <row r="16" spans="1:2" ht="12.75">
      <c r="A16" s="5" t="s">
        <v>22</v>
      </c>
      <c r="B16" s="6" t="s">
        <v>23</v>
      </c>
    </row>
    <row r="17" spans="1:2" ht="12.75">
      <c r="A17" s="5" t="s">
        <v>24</v>
      </c>
      <c r="B17" s="6" t="s">
        <v>25</v>
      </c>
    </row>
    <row r="18" spans="1:2" ht="12.75">
      <c r="A18" s="5" t="s">
        <v>26</v>
      </c>
      <c r="B18" s="6" t="s">
        <v>27</v>
      </c>
    </row>
    <row r="19" spans="1:2" ht="12.75">
      <c r="A19" s="5" t="s">
        <v>28</v>
      </c>
      <c r="B19" s="6" t="s">
        <v>29</v>
      </c>
    </row>
    <row r="20" spans="1:2" ht="12.75">
      <c r="A20" s="5" t="s">
        <v>30</v>
      </c>
      <c r="B20" s="6" t="s">
        <v>31</v>
      </c>
    </row>
    <row r="21" spans="1:2" ht="12.75">
      <c r="A21" s="9" t="s">
        <v>32</v>
      </c>
      <c r="B21" s="10" t="s">
        <v>33</v>
      </c>
    </row>
  </sheetData>
  <sheetProtection selectLockedCells="1" selectUnlockedCells="1"/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C21"/>
  <sheetViews>
    <sheetView workbookViewId="0" topLeftCell="A1">
      <selection activeCell="A1" sqref="A1"/>
    </sheetView>
  </sheetViews>
  <sheetFormatPr defaultColWidth="9.140625" defaultRowHeight="15"/>
  <cols>
    <col min="1" max="1" width="63.8515625" style="64" customWidth="1"/>
    <col min="2" max="2" width="8.7109375" style="64" customWidth="1"/>
    <col min="3" max="3" width="12.8515625" style="64" customWidth="1"/>
    <col min="4" max="16384" width="8.7109375" style="64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294</v>
      </c>
    </row>
    <row r="5" spans="1:3" ht="12.75" customHeight="1">
      <c r="A5" s="60" t="s">
        <v>295</v>
      </c>
      <c r="B5" s="139"/>
      <c r="C5" s="1"/>
    </row>
    <row r="6" spans="1:3" ht="12.75" customHeight="1">
      <c r="A6" s="84" t="s">
        <v>220</v>
      </c>
      <c r="B6" s="85"/>
      <c r="C6" s="1"/>
    </row>
    <row r="7" spans="1:3" ht="12.75" customHeight="1">
      <c r="A7" s="140" t="s">
        <v>221</v>
      </c>
      <c r="B7" s="140"/>
      <c r="C7" s="127" t="s">
        <v>222</v>
      </c>
    </row>
    <row r="8" spans="1:3" ht="12.75" customHeight="1">
      <c r="A8" s="111" t="s">
        <v>296</v>
      </c>
      <c r="B8" s="111"/>
      <c r="C8" s="141" t="s">
        <v>222</v>
      </c>
    </row>
    <row r="9" spans="1:3" ht="12.75" customHeight="1">
      <c r="A9" s="111" t="s">
        <v>297</v>
      </c>
      <c r="B9" s="111"/>
      <c r="C9" s="141" t="s">
        <v>222</v>
      </c>
    </row>
    <row r="10" spans="1:3" ht="12.75" customHeight="1">
      <c r="A10" s="84" t="s">
        <v>225</v>
      </c>
      <c r="B10" s="85"/>
      <c r="C10" s="1"/>
    </row>
    <row r="11" spans="1:3" ht="12.75" customHeight="1">
      <c r="A11" s="87" t="s">
        <v>298</v>
      </c>
      <c r="B11" s="142">
        <f>B7*B8*B9</f>
        <v>0</v>
      </c>
      <c r="C11" s="1"/>
    </row>
    <row r="12" spans="1:3" ht="12.75" customHeight="1">
      <c r="A12" s="93" t="s">
        <v>299</v>
      </c>
      <c r="B12" s="94">
        <f>B5*B11</f>
        <v>0</v>
      </c>
      <c r="C12" s="104"/>
    </row>
    <row r="13" spans="1:3" ht="12.75">
      <c r="A13" s="95" t="s">
        <v>300</v>
      </c>
      <c r="B13" s="102">
        <f>B5-B12</f>
        <v>0</v>
      </c>
      <c r="C13" s="104"/>
    </row>
    <row r="14" ht="12.75" customHeight="1">
      <c r="A14" s="1"/>
    </row>
    <row r="15" ht="12.75" customHeight="1">
      <c r="A15" s="1" t="s">
        <v>301</v>
      </c>
    </row>
    <row r="16" ht="12.75">
      <c r="A16" s="1" t="s">
        <v>229</v>
      </c>
    </row>
    <row r="17" ht="12.75">
      <c r="A17" s="82" t="s">
        <v>201</v>
      </c>
    </row>
    <row r="19" ht="12.75">
      <c r="A19" s="137" t="s">
        <v>302</v>
      </c>
    </row>
    <row r="20" ht="12.75">
      <c r="A20" s="137" t="s">
        <v>303</v>
      </c>
    </row>
    <row r="21" ht="12.75">
      <c r="A21" s="137" t="s">
        <v>304</v>
      </c>
    </row>
  </sheetData>
  <sheetProtection selectLockedCells="1" selectUnlockedCells="1"/>
  <dataValidations count="1">
    <dataValidation type="decimal" allowBlank="1" showInputMessage="1" showErrorMessage="1" errorTitle="Enter a valid proportion" error="Please enter a proportion from 0 to 1." sqref="B7:B9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C23"/>
  <sheetViews>
    <sheetView workbookViewId="0" topLeftCell="A1">
      <selection activeCell="A1" sqref="A1"/>
    </sheetView>
  </sheetViews>
  <sheetFormatPr defaultColWidth="9.140625" defaultRowHeight="15"/>
  <cols>
    <col min="1" max="1" width="69.7109375" style="64" customWidth="1"/>
    <col min="2" max="2" width="8.7109375" style="64" customWidth="1"/>
    <col min="3" max="3" width="15.28125" style="64" customWidth="1"/>
    <col min="4" max="16384" width="8.7109375" style="64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305</v>
      </c>
    </row>
    <row r="5" spans="1:3" ht="12.75">
      <c r="A5" s="83" t="s">
        <v>306</v>
      </c>
      <c r="B5" s="83"/>
      <c r="C5" s="1"/>
    </row>
    <row r="6" spans="1:3" ht="12.75">
      <c r="A6" s="84" t="s">
        <v>220</v>
      </c>
      <c r="B6" s="85"/>
      <c r="C6" s="1"/>
    </row>
    <row r="7" spans="1:3" ht="12.75">
      <c r="A7" s="86" t="s">
        <v>221</v>
      </c>
      <c r="B7" s="86"/>
      <c r="C7" s="87" t="s">
        <v>222</v>
      </c>
    </row>
    <row r="8" spans="1:3" ht="12.75">
      <c r="A8" s="88" t="s">
        <v>223</v>
      </c>
      <c r="B8" s="89"/>
      <c r="C8" s="87" t="s">
        <v>222</v>
      </c>
    </row>
    <row r="9" spans="1:3" ht="12.75">
      <c r="A9" s="1" t="s">
        <v>224</v>
      </c>
      <c r="B9" s="90"/>
      <c r="C9" s="91" t="s">
        <v>222</v>
      </c>
    </row>
    <row r="10" spans="1:3" ht="12.75">
      <c r="A10" s="84" t="s">
        <v>225</v>
      </c>
      <c r="B10" s="85"/>
      <c r="C10" s="1"/>
    </row>
    <row r="11" spans="1:3" ht="12.75">
      <c r="A11" s="87" t="s">
        <v>307</v>
      </c>
      <c r="B11" s="92">
        <f>B7*B8*B9</f>
        <v>0</v>
      </c>
      <c r="C11" s="1"/>
    </row>
    <row r="12" spans="1:3" ht="12.75">
      <c r="A12" s="93" t="s">
        <v>308</v>
      </c>
      <c r="B12" s="94">
        <f>B11*B5</f>
        <v>0</v>
      </c>
      <c r="C12" s="1"/>
    </row>
    <row r="13" spans="1:3" ht="12.75">
      <c r="A13" s="95" t="s">
        <v>309</v>
      </c>
      <c r="B13" s="102">
        <f>B5-B12</f>
        <v>0</v>
      </c>
      <c r="C13" s="1"/>
    </row>
    <row r="14" spans="1:3" ht="12.75">
      <c r="A14" s="143"/>
      <c r="B14" s="144"/>
      <c r="C14" s="1"/>
    </row>
    <row r="15" spans="1:3" ht="12.75">
      <c r="A15" s="1" t="s">
        <v>229</v>
      </c>
      <c r="B15" s="1"/>
      <c r="C15" s="1"/>
    </row>
    <row r="16" spans="1:3" ht="12.75">
      <c r="A16" s="82" t="s">
        <v>201</v>
      </c>
      <c r="B16" s="1"/>
      <c r="C16" s="1"/>
    </row>
    <row r="17" spans="1:3" ht="12.75">
      <c r="A17" s="1" t="s">
        <v>310</v>
      </c>
      <c r="B17" s="1"/>
      <c r="C17" s="1"/>
    </row>
    <row r="18" spans="1:3" ht="12.75">
      <c r="A18" s="1"/>
      <c r="B18" s="1"/>
      <c r="C18" s="1"/>
    </row>
    <row r="19" spans="1:3" ht="12.75">
      <c r="A19" s="1" t="s">
        <v>231</v>
      </c>
      <c r="B19" s="1"/>
      <c r="C19" s="1"/>
    </row>
    <row r="21" spans="1:3" ht="12.75" customHeight="1">
      <c r="A21" s="138" t="s">
        <v>311</v>
      </c>
      <c r="B21" s="138"/>
      <c r="C21" s="138"/>
    </row>
    <row r="22" spans="1:3" ht="12.75" customHeight="1">
      <c r="A22" s="138" t="s">
        <v>312</v>
      </c>
      <c r="B22" s="138"/>
      <c r="C22" s="138"/>
    </row>
    <row r="23" spans="1:2" ht="12.75" customHeight="1">
      <c r="A23" s="138" t="s">
        <v>313</v>
      </c>
      <c r="B23" s="138"/>
    </row>
  </sheetData>
  <sheetProtection selectLockedCells="1" selectUnlockedCells="1"/>
  <mergeCells count="3">
    <mergeCell ref="A21:C21"/>
    <mergeCell ref="A22:C22"/>
    <mergeCell ref="A23:B23"/>
  </mergeCells>
  <dataValidations count="1">
    <dataValidation type="decimal" allowBlank="1" showInputMessage="1" showErrorMessage="1" sqref="B7:B9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C20"/>
  <sheetViews>
    <sheetView workbookViewId="0" topLeftCell="A1">
      <selection activeCell="A1" sqref="A1"/>
    </sheetView>
  </sheetViews>
  <sheetFormatPr defaultColWidth="9.140625" defaultRowHeight="15"/>
  <cols>
    <col min="1" max="1" width="68.140625" style="64" customWidth="1"/>
    <col min="2" max="2" width="8.57421875" style="64" customWidth="1"/>
    <col min="3" max="3" width="12.140625" style="64" customWidth="1"/>
    <col min="4" max="16384" width="8.7109375" style="64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26</v>
      </c>
    </row>
    <row r="4" spans="1:3" ht="12.75">
      <c r="A4" s="1"/>
      <c r="B4" s="1"/>
      <c r="C4" s="1"/>
    </row>
    <row r="5" spans="1:3" ht="12.75">
      <c r="A5" s="83" t="s">
        <v>314</v>
      </c>
      <c r="B5" s="83"/>
      <c r="C5" s="1"/>
    </row>
    <row r="6" spans="1:3" ht="12.75">
      <c r="A6" s="84" t="s">
        <v>220</v>
      </c>
      <c r="B6" s="85"/>
      <c r="C6" s="1"/>
    </row>
    <row r="7" spans="1:3" ht="12.75">
      <c r="A7" s="86" t="s">
        <v>315</v>
      </c>
      <c r="B7" s="86"/>
      <c r="C7" s="87" t="s">
        <v>222</v>
      </c>
    </row>
    <row r="8" spans="1:3" ht="12.75">
      <c r="A8" s="89" t="s">
        <v>316</v>
      </c>
      <c r="B8" s="89"/>
      <c r="C8" s="145" t="s">
        <v>222</v>
      </c>
    </row>
    <row r="9" spans="1:3" ht="12.75">
      <c r="A9" s="90" t="s">
        <v>317</v>
      </c>
      <c r="B9" s="90"/>
      <c r="C9" s="91" t="s">
        <v>222</v>
      </c>
    </row>
    <row r="10" spans="1:3" ht="12.75">
      <c r="A10" s="84" t="s">
        <v>225</v>
      </c>
      <c r="B10" s="85"/>
      <c r="C10" s="1"/>
    </row>
    <row r="11" spans="1:3" ht="12.75">
      <c r="A11" s="87" t="s">
        <v>298</v>
      </c>
      <c r="B11" s="142">
        <f>B7*B8*B9</f>
        <v>0</v>
      </c>
      <c r="C11" s="1"/>
    </row>
    <row r="12" spans="1:3" ht="12.75">
      <c r="A12" s="93" t="s">
        <v>299</v>
      </c>
      <c r="B12" s="94">
        <f>B5*B11</f>
        <v>0</v>
      </c>
      <c r="C12" s="1"/>
    </row>
    <row r="13" spans="1:3" ht="12.75">
      <c r="A13" s="95" t="s">
        <v>318</v>
      </c>
      <c r="B13" s="102">
        <f>B5-B12</f>
        <v>0</v>
      </c>
      <c r="C13" s="1"/>
    </row>
    <row r="14" spans="1:3" ht="12.75">
      <c r="A14" s="1"/>
      <c r="B14" s="1"/>
      <c r="C14" s="1"/>
    </row>
    <row r="15" spans="1:3" ht="12.75">
      <c r="A15" s="1" t="s">
        <v>229</v>
      </c>
      <c r="B15" s="1"/>
      <c r="C15" s="1"/>
    </row>
    <row r="16" spans="1:3" ht="12.75">
      <c r="A16" s="82" t="s">
        <v>201</v>
      </c>
      <c r="B16" s="1"/>
      <c r="C16" s="1"/>
    </row>
    <row r="17" spans="1:3" ht="12.75">
      <c r="A17" s="1"/>
      <c r="B17" s="1"/>
      <c r="C17" s="1"/>
    </row>
    <row r="18" spans="1:3" ht="12.75" customHeight="1">
      <c r="A18" s="138" t="s">
        <v>319</v>
      </c>
      <c r="B18" s="138"/>
      <c r="C18" s="138"/>
    </row>
    <row r="19" spans="1:3" ht="12.75" customHeight="1">
      <c r="A19" s="138" t="s">
        <v>320</v>
      </c>
      <c r="B19" s="138"/>
      <c r="C19" s="138"/>
    </row>
    <row r="20" spans="1:3" ht="12.75" customHeight="1">
      <c r="A20" s="138" t="s">
        <v>321</v>
      </c>
      <c r="B20" s="138"/>
      <c r="C20" s="138"/>
    </row>
  </sheetData>
  <sheetProtection selectLockedCells="1" selectUnlockedCells="1"/>
  <mergeCells count="3">
    <mergeCell ref="A18:C18"/>
    <mergeCell ref="A19:C19"/>
    <mergeCell ref="A20:C20"/>
  </mergeCells>
  <dataValidations count="1">
    <dataValidation type="decimal" allowBlank="1" showInputMessage="1" showErrorMessage="1" sqref="B7:B9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C21"/>
  <sheetViews>
    <sheetView workbookViewId="0" topLeftCell="A1">
      <selection activeCell="A1" sqref="A1"/>
    </sheetView>
  </sheetViews>
  <sheetFormatPr defaultColWidth="9.140625" defaultRowHeight="15"/>
  <cols>
    <col min="1" max="1" width="62.28125" style="64" customWidth="1"/>
    <col min="2" max="2" width="8.57421875" style="64" customWidth="1"/>
    <col min="3" max="3" width="12.140625" style="64" customWidth="1"/>
    <col min="4" max="16384" width="8.7109375" style="64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322</v>
      </c>
    </row>
    <row r="4" spans="1:3" ht="12.75">
      <c r="A4" s="1"/>
      <c r="B4" s="1"/>
      <c r="C4" s="1"/>
    </row>
    <row r="5" spans="1:3" ht="12.75">
      <c r="A5" s="83" t="s">
        <v>323</v>
      </c>
      <c r="B5" s="83"/>
      <c r="C5" s="1"/>
    </row>
    <row r="6" spans="1:3" ht="12.75">
      <c r="A6" s="84" t="s">
        <v>220</v>
      </c>
      <c r="B6" s="85"/>
      <c r="C6" s="1"/>
    </row>
    <row r="7" spans="1:3" ht="12.75">
      <c r="A7" s="86" t="s">
        <v>221</v>
      </c>
      <c r="B7" s="86"/>
      <c r="C7" s="87" t="s">
        <v>222</v>
      </c>
    </row>
    <row r="8" spans="1:3" ht="12.75">
      <c r="A8" s="89" t="s">
        <v>324</v>
      </c>
      <c r="B8" s="89"/>
      <c r="C8" s="145" t="s">
        <v>222</v>
      </c>
    </row>
    <row r="9" spans="1:3" ht="12.75">
      <c r="A9" s="90" t="s">
        <v>325</v>
      </c>
      <c r="B9" s="90"/>
      <c r="C9" s="91" t="s">
        <v>222</v>
      </c>
    </row>
    <row r="10" spans="1:3" ht="12.75">
      <c r="A10" s="84" t="s">
        <v>225</v>
      </c>
      <c r="B10" s="85"/>
      <c r="C10" s="1"/>
    </row>
    <row r="11" spans="1:3" ht="12.75">
      <c r="A11" s="87" t="s">
        <v>326</v>
      </c>
      <c r="B11" s="142">
        <f>B7*B8*B9</f>
        <v>0</v>
      </c>
      <c r="C11" s="1"/>
    </row>
    <row r="12" spans="1:3" ht="12.75">
      <c r="A12" s="93" t="s">
        <v>327</v>
      </c>
      <c r="B12" s="94">
        <f>B5*B11</f>
        <v>0</v>
      </c>
      <c r="C12" s="1"/>
    </row>
    <row r="13" spans="1:3" ht="12.75">
      <c r="A13" s="95" t="s">
        <v>328</v>
      </c>
      <c r="B13" s="102">
        <f>B5-B12</f>
        <v>0</v>
      </c>
      <c r="C13" s="1"/>
    </row>
    <row r="14" spans="1:3" ht="12.75">
      <c r="A14" s="1"/>
      <c r="B14" s="1"/>
      <c r="C14" s="1"/>
    </row>
    <row r="15" spans="1:3" ht="12.75">
      <c r="A15" s="1" t="s">
        <v>229</v>
      </c>
      <c r="B15" s="1"/>
      <c r="C15" s="1"/>
    </row>
    <row r="16" spans="1:3" ht="12.75">
      <c r="A16" s="82" t="s">
        <v>201</v>
      </c>
      <c r="B16" s="1"/>
      <c r="C16" s="1"/>
    </row>
    <row r="17" spans="1:3" ht="12.75">
      <c r="A17" s="129" t="s">
        <v>218</v>
      </c>
      <c r="B17" s="1"/>
      <c r="C17" s="1"/>
    </row>
    <row r="19" spans="1:3" ht="12.75" customHeight="1">
      <c r="A19" s="81" t="s">
        <v>329</v>
      </c>
      <c r="B19" s="81"/>
      <c r="C19" s="81"/>
    </row>
    <row r="20" spans="1:3" ht="12.75" customHeight="1">
      <c r="A20" s="138" t="s">
        <v>330</v>
      </c>
      <c r="B20" s="138"/>
      <c r="C20" s="138"/>
    </row>
    <row r="21" spans="1:3" ht="12.75" customHeight="1">
      <c r="A21" s="138" t="s">
        <v>331</v>
      </c>
      <c r="B21" s="138"/>
      <c r="C21" s="76"/>
    </row>
  </sheetData>
  <sheetProtection selectLockedCells="1" selectUnlockedCells="1"/>
  <mergeCells count="3">
    <mergeCell ref="A19:C19"/>
    <mergeCell ref="A20:C20"/>
    <mergeCell ref="A21:B21"/>
  </mergeCells>
  <dataValidations count="1">
    <dataValidation type="decimal" allowBlank="1" showInputMessage="1" showErrorMessage="1" sqref="B7:B9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C21"/>
  <sheetViews>
    <sheetView workbookViewId="0" topLeftCell="A1">
      <selection activeCell="A1" sqref="A1"/>
    </sheetView>
  </sheetViews>
  <sheetFormatPr defaultColWidth="9.140625" defaultRowHeight="15"/>
  <cols>
    <col min="1" max="1" width="68.140625" style="64" customWidth="1"/>
    <col min="2" max="2" width="8.57421875" style="64" customWidth="1"/>
    <col min="3" max="3" width="12.140625" style="64" customWidth="1"/>
    <col min="4" max="16384" width="8.7109375" style="64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332</v>
      </c>
    </row>
    <row r="4" spans="1:3" ht="12.75">
      <c r="A4" s="1"/>
      <c r="B4" s="1"/>
      <c r="C4" s="1"/>
    </row>
    <row r="5" spans="1:3" ht="12.75">
      <c r="A5" s="83" t="s">
        <v>333</v>
      </c>
      <c r="B5" s="83"/>
      <c r="C5" s="1"/>
    </row>
    <row r="6" spans="1:3" ht="12.75">
      <c r="A6" s="84" t="s">
        <v>220</v>
      </c>
      <c r="B6" s="85"/>
      <c r="C6" s="1"/>
    </row>
    <row r="7" spans="1:3" ht="12.75">
      <c r="A7" s="86" t="s">
        <v>221</v>
      </c>
      <c r="B7" s="86"/>
      <c r="C7" s="87" t="s">
        <v>222</v>
      </c>
    </row>
    <row r="8" spans="1:3" ht="12.75">
      <c r="A8" s="89" t="s">
        <v>324</v>
      </c>
      <c r="B8" s="89"/>
      <c r="C8" s="145" t="s">
        <v>222</v>
      </c>
    </row>
    <row r="9" spans="1:3" ht="12.75">
      <c r="A9" s="88" t="s">
        <v>239</v>
      </c>
      <c r="B9" s="90"/>
      <c r="C9" s="91" t="s">
        <v>222</v>
      </c>
    </row>
    <row r="10" spans="1:3" ht="12.75">
      <c r="A10" s="84" t="s">
        <v>225</v>
      </c>
      <c r="B10" s="85"/>
      <c r="C10" s="1"/>
    </row>
    <row r="11" spans="1:3" ht="12.75">
      <c r="A11" s="87" t="s">
        <v>326</v>
      </c>
      <c r="B11" s="92">
        <f>B7*B8*B9</f>
        <v>0</v>
      </c>
      <c r="C11" s="1"/>
    </row>
    <row r="12" spans="1:3" ht="12.75">
      <c r="A12" s="93" t="s">
        <v>327</v>
      </c>
      <c r="B12" s="94">
        <f>B11*B5</f>
        <v>0</v>
      </c>
      <c r="C12" s="1"/>
    </row>
    <row r="13" spans="1:3" ht="12.75">
      <c r="A13" s="95" t="s">
        <v>334</v>
      </c>
      <c r="B13" s="102">
        <f>B5-B12</f>
        <v>0</v>
      </c>
      <c r="C13" s="1"/>
    </row>
    <row r="14" spans="1:3" ht="12.75">
      <c r="A14" s="1"/>
      <c r="B14" s="1"/>
      <c r="C14" s="1"/>
    </row>
    <row r="15" spans="1:3" ht="12.75">
      <c r="A15" s="1" t="s">
        <v>229</v>
      </c>
      <c r="B15" s="1"/>
      <c r="C15" s="1"/>
    </row>
    <row r="16" spans="1:3" ht="12.75">
      <c r="A16" s="82" t="s">
        <v>201</v>
      </c>
      <c r="B16" s="1"/>
      <c r="C16" s="1"/>
    </row>
    <row r="17" spans="1:3" ht="12.75">
      <c r="A17" s="129" t="s">
        <v>218</v>
      </c>
      <c r="B17" s="1"/>
      <c r="C17" s="1"/>
    </row>
    <row r="19" spans="1:3" ht="12.75" customHeight="1">
      <c r="A19" s="81" t="s">
        <v>329</v>
      </c>
      <c r="B19" s="81"/>
      <c r="C19" s="81"/>
    </row>
    <row r="20" spans="1:3" ht="12.75" customHeight="1">
      <c r="A20" s="138" t="s">
        <v>330</v>
      </c>
      <c r="B20" s="138"/>
      <c r="C20" s="138"/>
    </row>
    <row r="21" spans="1:3" ht="12.75" customHeight="1">
      <c r="A21" s="138" t="s">
        <v>331</v>
      </c>
      <c r="B21" s="138"/>
      <c r="C21" s="81"/>
    </row>
  </sheetData>
  <sheetProtection selectLockedCells="1" selectUnlockedCells="1"/>
  <mergeCells count="3">
    <mergeCell ref="A19:C19"/>
    <mergeCell ref="A20:C20"/>
    <mergeCell ref="A21:B21"/>
  </mergeCells>
  <dataValidations count="1">
    <dataValidation type="decimal" allowBlank="1" showInputMessage="1" showErrorMessage="1" sqref="B7:B9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D40"/>
  <sheetViews>
    <sheetView workbookViewId="0" topLeftCell="A1">
      <selection activeCell="A1" sqref="A1"/>
    </sheetView>
  </sheetViews>
  <sheetFormatPr defaultColWidth="9.140625" defaultRowHeight="15"/>
  <cols>
    <col min="1" max="1" width="81.140625" style="64" customWidth="1"/>
    <col min="2" max="2" width="8.7109375" style="64" customWidth="1"/>
    <col min="3" max="3" width="12.8515625" style="64" customWidth="1"/>
    <col min="4" max="16384" width="8.7109375" style="64" customWidth="1"/>
  </cols>
  <sheetData>
    <row r="1" spans="1:4" s="2" customFormat="1" ht="12.75">
      <c r="A1" s="77" t="s">
        <v>1</v>
      </c>
      <c r="B1" s="146"/>
      <c r="C1" s="146"/>
      <c r="D1" s="146"/>
    </row>
    <row r="2" spans="1:4" s="2" customFormat="1" ht="12.75">
      <c r="A2" s="77" t="s">
        <v>2</v>
      </c>
      <c r="B2" s="146"/>
      <c r="C2" s="146"/>
      <c r="D2" s="146"/>
    </row>
    <row r="3" s="2" customFormat="1" ht="12.75">
      <c r="A3" s="77" t="s">
        <v>335</v>
      </c>
    </row>
    <row r="5" spans="1:3" ht="12.75">
      <c r="A5" s="130" t="s">
        <v>336</v>
      </c>
      <c r="B5" s="130"/>
      <c r="C5" s="1"/>
    </row>
    <row r="6" spans="1:3" ht="12.75">
      <c r="A6" s="84" t="s">
        <v>220</v>
      </c>
      <c r="B6" s="85"/>
      <c r="C6" s="1"/>
    </row>
    <row r="7" spans="1:3" ht="12.75">
      <c r="A7" s="89" t="s">
        <v>337</v>
      </c>
      <c r="B7" s="89"/>
      <c r="C7" s="133" t="s">
        <v>222</v>
      </c>
    </row>
    <row r="8" spans="1:3" ht="12.75">
      <c r="A8" s="90" t="s">
        <v>338</v>
      </c>
      <c r="B8" s="90"/>
      <c r="C8" s="91" t="s">
        <v>222</v>
      </c>
    </row>
    <row r="9" spans="1:3" ht="12.75">
      <c r="A9" s="84" t="s">
        <v>225</v>
      </c>
      <c r="B9" s="85"/>
      <c r="C9" s="1"/>
    </row>
    <row r="10" spans="1:3" ht="12.75">
      <c r="A10" s="134" t="s">
        <v>339</v>
      </c>
      <c r="B10" s="147">
        <f>B7*B8</f>
        <v>0</v>
      </c>
      <c r="C10" s="1"/>
    </row>
    <row r="11" spans="1:3" ht="12.75">
      <c r="A11" s="95" t="s">
        <v>340</v>
      </c>
      <c r="B11" s="148">
        <f>B5-(B10*B5)</f>
        <v>0</v>
      </c>
      <c r="C11" s="1"/>
    </row>
    <row r="12" spans="1:3" ht="12.75">
      <c r="A12" s="95"/>
      <c r="B12" s="149"/>
      <c r="C12" s="1"/>
    </row>
    <row r="13" spans="1:3" ht="12.75">
      <c r="A13" s="95" t="s">
        <v>341</v>
      </c>
      <c r="B13" s="149"/>
      <c r="C13" s="1"/>
    </row>
    <row r="14" ht="12.75">
      <c r="A14" s="64" t="s">
        <v>342</v>
      </c>
    </row>
    <row r="17" spans="1:3" s="1" customFormat="1" ht="12.75">
      <c r="A17" s="77" t="s">
        <v>343</v>
      </c>
      <c r="B17" s="104"/>
      <c r="C17" s="104"/>
    </row>
    <row r="18" spans="1:3" ht="12.75">
      <c r="A18" s="104"/>
      <c r="B18" s="104"/>
      <c r="C18" s="104"/>
    </row>
    <row r="19" spans="1:3" ht="12.75">
      <c r="A19" s="124" t="s">
        <v>344</v>
      </c>
      <c r="B19" s="104"/>
      <c r="C19" s="104"/>
    </row>
    <row r="20" spans="1:3" ht="12.75">
      <c r="A20" s="126" t="s">
        <v>345</v>
      </c>
      <c r="B20" s="104"/>
      <c r="C20" s="104"/>
    </row>
    <row r="21" spans="1:3" ht="12.75">
      <c r="A21" s="124" t="s">
        <v>272</v>
      </c>
      <c r="B21" s="104"/>
      <c r="C21" s="104"/>
    </row>
    <row r="22" spans="1:3" ht="12.75">
      <c r="A22" s="124" t="s">
        <v>346</v>
      </c>
      <c r="B22" s="104"/>
      <c r="C22" s="104"/>
    </row>
    <row r="23" spans="1:3" ht="12.75">
      <c r="A23" s="105"/>
      <c r="B23" s="105"/>
      <c r="C23" s="105"/>
    </row>
    <row r="24" spans="1:3" ht="12.75">
      <c r="A24" s="95" t="s">
        <v>347</v>
      </c>
      <c r="B24" s="150"/>
      <c r="C24" s="95"/>
    </row>
    <row r="25" spans="1:3" ht="12.75">
      <c r="A25" s="151" t="s">
        <v>220</v>
      </c>
      <c r="B25" s="151"/>
      <c r="C25" s="105"/>
    </row>
    <row r="26" spans="1:3" ht="12.75">
      <c r="A26" s="86" t="s">
        <v>348</v>
      </c>
      <c r="B26" s="90"/>
      <c r="C26" s="87" t="s">
        <v>222</v>
      </c>
    </row>
    <row r="27" spans="1:3" ht="12.75">
      <c r="A27" s="90" t="s">
        <v>349</v>
      </c>
      <c r="B27" s="90"/>
      <c r="C27" s="91" t="s">
        <v>222</v>
      </c>
    </row>
    <row r="28" spans="1:3" ht="12.75">
      <c r="A28" s="151" t="s">
        <v>225</v>
      </c>
      <c r="B28" s="151"/>
      <c r="C28" s="105"/>
    </row>
    <row r="29" spans="1:3" ht="12.75">
      <c r="A29" s="87" t="s">
        <v>350</v>
      </c>
      <c r="B29" s="142">
        <f>B26*B27</f>
        <v>0</v>
      </c>
      <c r="C29" s="105"/>
    </row>
    <row r="30" spans="1:3" ht="12.75">
      <c r="A30" s="93" t="s">
        <v>351</v>
      </c>
      <c r="B30" s="94">
        <f>B24*B29</f>
        <v>0</v>
      </c>
      <c r="C30" s="105"/>
    </row>
    <row r="31" spans="1:3" ht="12.75">
      <c r="A31" s="83" t="s">
        <v>352</v>
      </c>
      <c r="B31" s="102">
        <f>B24-B30</f>
        <v>0</v>
      </c>
      <c r="C31" s="105"/>
    </row>
    <row r="32" spans="2:3" ht="12.75">
      <c r="B32" s="105"/>
      <c r="C32" s="104"/>
    </row>
    <row r="33" spans="1:3" ht="12.75">
      <c r="A33" s="105" t="s">
        <v>353</v>
      </c>
      <c r="B33" s="104"/>
      <c r="C33" s="104"/>
    </row>
    <row r="34" spans="1:3" ht="12.75">
      <c r="A34" s="103" t="s">
        <v>229</v>
      </c>
      <c r="B34" s="104"/>
      <c r="C34" s="104"/>
    </row>
    <row r="35" spans="1:3" ht="12.75">
      <c r="A35" s="103" t="s">
        <v>218</v>
      </c>
      <c r="B35" s="104"/>
      <c r="C35" s="104"/>
    </row>
    <row r="36" ht="12.75">
      <c r="A36" s="82" t="s">
        <v>201</v>
      </c>
    </row>
    <row r="38" spans="1:3" ht="12.75" customHeight="1">
      <c r="A38" s="138" t="s">
        <v>354</v>
      </c>
      <c r="B38" s="138"/>
      <c r="C38" s="138"/>
    </row>
    <row r="39" spans="1:3" ht="12.75" customHeight="1">
      <c r="A39" s="138" t="s">
        <v>355</v>
      </c>
      <c r="B39" s="138"/>
      <c r="C39" s="138"/>
    </row>
    <row r="40" spans="1:3" ht="12.75" customHeight="1">
      <c r="A40" s="138" t="s">
        <v>356</v>
      </c>
      <c r="B40" s="138"/>
      <c r="C40" s="81"/>
    </row>
  </sheetData>
  <sheetProtection selectLockedCells="1" selectUnlockedCells="1"/>
  <mergeCells count="5">
    <mergeCell ref="A25:B25"/>
    <mergeCell ref="A28:B28"/>
    <mergeCell ref="A38:C38"/>
    <mergeCell ref="A39:C39"/>
    <mergeCell ref="A40:B40"/>
  </mergeCells>
  <dataValidations count="2">
    <dataValidation type="decimal" allowBlank="1" showInputMessage="1" showErrorMessage="1" sqref="B7:B8">
      <formula1>0</formula1>
      <formula2>1</formula2>
    </dataValidation>
    <dataValidation type="decimal" allowBlank="1" showInputMessage="1" showErrorMessage="1" errorTitle="Please enter a valid proportion" error="Please enter a value for population coverage of fortification, ranging from 0 (no coverage) to 1 (full coverage). " sqref="B26:B27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  <rowBreaks count="1" manualBreakCount="1">
    <brk id="1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69"/>
  <sheetViews>
    <sheetView workbookViewId="0" topLeftCell="A1">
      <selection activeCell="A1" sqref="A1"/>
    </sheetView>
  </sheetViews>
  <sheetFormatPr defaultColWidth="9.140625" defaultRowHeight="15"/>
  <cols>
    <col min="1" max="1" width="51.28125" style="11" customWidth="1"/>
    <col min="2" max="2" width="8.7109375" style="11" customWidth="1"/>
    <col min="3" max="3" width="12.7109375" style="11" customWidth="1"/>
    <col min="4" max="9" width="8.7109375" style="11" customWidth="1"/>
    <col min="10" max="11" width="8.7109375" style="1" customWidth="1"/>
    <col min="12" max="16384" width="9.140625" style="1" customWidth="1"/>
  </cols>
  <sheetData>
    <row r="1" spans="1:9" s="2" customFormat="1" ht="12.75">
      <c r="A1" s="12" t="s">
        <v>1</v>
      </c>
      <c r="B1" s="13"/>
      <c r="C1" s="13"/>
      <c r="D1" s="13"/>
      <c r="E1" s="13"/>
      <c r="F1" s="13"/>
      <c r="G1" s="13"/>
      <c r="H1" s="13"/>
      <c r="I1" s="13"/>
    </row>
    <row r="2" spans="1:9" s="2" customFormat="1" ht="12.75">
      <c r="A2" s="13" t="s">
        <v>34</v>
      </c>
      <c r="B2" s="13"/>
      <c r="C2" s="13"/>
      <c r="D2" s="13"/>
      <c r="E2" s="13"/>
      <c r="F2" s="13"/>
      <c r="G2" s="13"/>
      <c r="H2" s="13"/>
      <c r="I2" s="13"/>
    </row>
    <row r="3" spans="1:9" s="2" customFormat="1" ht="12.75">
      <c r="A3" s="13" t="s">
        <v>35</v>
      </c>
      <c r="B3" s="14"/>
      <c r="C3" s="14"/>
      <c r="D3" s="15"/>
      <c r="E3" s="15"/>
      <c r="F3" s="15"/>
      <c r="G3" s="15"/>
      <c r="H3" s="15"/>
      <c r="I3" s="15"/>
    </row>
    <row r="4" spans="1:3" ht="12.75">
      <c r="A4" s="16"/>
      <c r="B4" s="16"/>
      <c r="C4" s="16"/>
    </row>
    <row r="5" spans="1:7" s="11" customFormat="1" ht="12.75" customHeight="1">
      <c r="A5" s="17" t="s">
        <v>36</v>
      </c>
      <c r="B5" s="17"/>
      <c r="C5" s="17"/>
      <c r="D5" s="17"/>
      <c r="E5" s="17"/>
      <c r="F5" s="17"/>
      <c r="G5" s="17"/>
    </row>
    <row r="6" spans="1:3" ht="12.75">
      <c r="A6" s="16"/>
      <c r="B6" s="16"/>
      <c r="C6" s="16"/>
    </row>
    <row r="7" ht="12.75">
      <c r="A7" s="18" t="s">
        <v>37</v>
      </c>
    </row>
    <row r="8" ht="12.75">
      <c r="A8" s="19" t="s">
        <v>38</v>
      </c>
    </row>
    <row r="9" spans="1:3" ht="12.75">
      <c r="A9" s="20"/>
      <c r="B9" s="16"/>
      <c r="C9" s="16"/>
    </row>
    <row r="10" spans="1:10" ht="12.75">
      <c r="A10" s="21" t="s">
        <v>39</v>
      </c>
      <c r="B10" s="22" t="s">
        <v>40</v>
      </c>
      <c r="C10" s="22"/>
      <c r="D10" s="22"/>
      <c r="E10" s="22" t="s">
        <v>41</v>
      </c>
      <c r="F10" s="22"/>
      <c r="G10" s="22"/>
      <c r="H10" s="22" t="s">
        <v>42</v>
      </c>
      <c r="I10" s="22"/>
      <c r="J10" s="22"/>
    </row>
    <row r="11" spans="1:10" ht="12.75">
      <c r="A11" s="23" t="s">
        <v>43</v>
      </c>
      <c r="B11" s="24" t="s">
        <v>44</v>
      </c>
      <c r="C11" s="24" t="s">
        <v>45</v>
      </c>
      <c r="D11" s="24" t="s">
        <v>46</v>
      </c>
      <c r="E11" s="24" t="s">
        <v>44</v>
      </c>
      <c r="F11" s="24" t="s">
        <v>45</v>
      </c>
      <c r="G11" s="24" t="s">
        <v>46</v>
      </c>
      <c r="H11" s="24" t="s">
        <v>44</v>
      </c>
      <c r="I11" s="24" t="s">
        <v>45</v>
      </c>
      <c r="J11" s="24" t="s">
        <v>46</v>
      </c>
    </row>
    <row r="12" spans="1:10" ht="12.75">
      <c r="A12" s="25" t="s">
        <v>47</v>
      </c>
      <c r="B12" s="26">
        <v>2272126</v>
      </c>
      <c r="C12" s="26">
        <v>2272297</v>
      </c>
      <c r="D12" s="26">
        <v>4544423</v>
      </c>
      <c r="E12" s="27"/>
      <c r="F12" s="27"/>
      <c r="G12" s="28">
        <f>E12+F12</f>
        <v>0</v>
      </c>
      <c r="H12" s="27"/>
      <c r="I12" s="27"/>
      <c r="J12" s="28">
        <f>H12+I12</f>
        <v>0</v>
      </c>
    </row>
    <row r="13" spans="1:10" ht="12.75">
      <c r="A13" s="25" t="s">
        <v>48</v>
      </c>
      <c r="B13" s="26">
        <v>1998157</v>
      </c>
      <c r="C13" s="26">
        <v>2002895</v>
      </c>
      <c r="D13" s="26">
        <v>4001052</v>
      </c>
      <c r="E13" s="27"/>
      <c r="F13" s="27"/>
      <c r="G13" s="28">
        <f>E13+F13</f>
        <v>0</v>
      </c>
      <c r="H13" s="27"/>
      <c r="I13" s="27"/>
      <c r="J13" s="28">
        <f>H13+I13</f>
        <v>0</v>
      </c>
    </row>
    <row r="14" spans="1:10" ht="12.75">
      <c r="A14" s="25" t="s">
        <v>49</v>
      </c>
      <c r="B14" s="26">
        <v>1757111</v>
      </c>
      <c r="C14" s="26">
        <v>1752040</v>
      </c>
      <c r="D14" s="26">
        <v>3509151</v>
      </c>
      <c r="E14" s="27"/>
      <c r="F14" s="27"/>
      <c r="G14" s="28">
        <f>E14+F14</f>
        <v>0</v>
      </c>
      <c r="H14" s="27"/>
      <c r="I14" s="27"/>
      <c r="J14" s="28">
        <f>H14+I14</f>
        <v>0</v>
      </c>
    </row>
    <row r="15" spans="1:10" ht="12.75">
      <c r="A15" s="25" t="s">
        <v>50</v>
      </c>
      <c r="B15" s="26">
        <v>1324222</v>
      </c>
      <c r="C15" s="26">
        <v>1383921</v>
      </c>
      <c r="D15" s="26">
        <v>2708143</v>
      </c>
      <c r="E15" s="27"/>
      <c r="F15" s="27"/>
      <c r="G15" s="28">
        <f>E15+F15</f>
        <v>0</v>
      </c>
      <c r="H15" s="27"/>
      <c r="I15" s="27"/>
      <c r="J15" s="28">
        <f>H15+I15</f>
        <v>0</v>
      </c>
    </row>
    <row r="16" spans="1:10" ht="12.75">
      <c r="A16" s="25" t="s">
        <v>51</v>
      </c>
      <c r="B16" s="26">
        <v>981994</v>
      </c>
      <c r="C16" s="26">
        <v>1193586</v>
      </c>
      <c r="D16" s="26">
        <v>2175580</v>
      </c>
      <c r="E16" s="27"/>
      <c r="F16" s="27"/>
      <c r="G16" s="28">
        <f>E16+F16</f>
        <v>0</v>
      </c>
      <c r="H16" s="27"/>
      <c r="I16" s="27"/>
      <c r="J16" s="28">
        <f>H16+I16</f>
        <v>0</v>
      </c>
    </row>
    <row r="17" spans="1:10" ht="12.75">
      <c r="A17" s="25" t="s">
        <v>52</v>
      </c>
      <c r="B17" s="26">
        <v>831129</v>
      </c>
      <c r="C17" s="26">
        <v>947412</v>
      </c>
      <c r="D17" s="26">
        <v>1778541</v>
      </c>
      <c r="E17" s="27"/>
      <c r="F17" s="27"/>
      <c r="G17" s="28">
        <f>E17+F17</f>
        <v>0</v>
      </c>
      <c r="H17" s="27"/>
      <c r="I17" s="27"/>
      <c r="J17" s="28">
        <f>H17+I17</f>
        <v>0</v>
      </c>
    </row>
    <row r="18" spans="1:10" ht="12.75">
      <c r="A18" s="25" t="s">
        <v>53</v>
      </c>
      <c r="B18" s="26">
        <v>708138</v>
      </c>
      <c r="C18" s="26">
        <v>711935</v>
      </c>
      <c r="D18" s="26">
        <v>1420073</v>
      </c>
      <c r="E18" s="27"/>
      <c r="F18" s="27"/>
      <c r="G18" s="28">
        <f>E18+F18</f>
        <v>0</v>
      </c>
      <c r="H18" s="27"/>
      <c r="I18" s="27"/>
      <c r="J18" s="28">
        <f>H18+I18</f>
        <v>0</v>
      </c>
    </row>
    <row r="19" spans="1:10" ht="12.75">
      <c r="A19" s="25" t="s">
        <v>54</v>
      </c>
      <c r="B19" s="26">
        <v>492372</v>
      </c>
      <c r="C19" s="26">
        <v>528596</v>
      </c>
      <c r="D19" s="26">
        <v>1020968</v>
      </c>
      <c r="E19" s="27"/>
      <c r="F19" s="27"/>
      <c r="G19" s="28">
        <f>E19+F19</f>
        <v>0</v>
      </c>
      <c r="H19" s="27"/>
      <c r="I19" s="27"/>
      <c r="J19" s="28">
        <f>H19+I19</f>
        <v>0</v>
      </c>
    </row>
    <row r="20" spans="1:10" ht="12.75">
      <c r="A20" s="25" t="s">
        <v>55</v>
      </c>
      <c r="B20" s="26">
        <v>400433</v>
      </c>
      <c r="C20" s="26">
        <v>427884</v>
      </c>
      <c r="D20" s="26">
        <v>828317</v>
      </c>
      <c r="E20" s="27"/>
      <c r="F20" s="27"/>
      <c r="G20" s="28">
        <f>E20+F20</f>
        <v>0</v>
      </c>
      <c r="H20" s="27"/>
      <c r="I20" s="27"/>
      <c r="J20" s="28">
        <f>H20+I20</f>
        <v>0</v>
      </c>
    </row>
    <row r="21" spans="1:10" ht="12.75">
      <c r="A21" s="25" t="s">
        <v>56</v>
      </c>
      <c r="B21" s="26">
        <v>257694</v>
      </c>
      <c r="C21" s="26">
        <v>285168</v>
      </c>
      <c r="D21" s="26">
        <v>542862</v>
      </c>
      <c r="E21" s="27"/>
      <c r="F21" s="27"/>
      <c r="G21" s="28">
        <f>E21+F21</f>
        <v>0</v>
      </c>
      <c r="H21" s="27"/>
      <c r="I21" s="27"/>
      <c r="J21" s="28">
        <f>H21+I21</f>
        <v>0</v>
      </c>
    </row>
    <row r="22" spans="1:10" ht="12.75">
      <c r="A22" s="25" t="s">
        <v>57</v>
      </c>
      <c r="B22" s="26">
        <v>223345</v>
      </c>
      <c r="C22" s="26">
        <v>262715</v>
      </c>
      <c r="D22" s="26">
        <v>486060</v>
      </c>
      <c r="E22" s="27"/>
      <c r="F22" s="27"/>
      <c r="G22" s="28">
        <f>E22+F22</f>
        <v>0</v>
      </c>
      <c r="H22" s="27"/>
      <c r="I22" s="27"/>
      <c r="J22" s="28">
        <f>H22+I22</f>
        <v>0</v>
      </c>
    </row>
    <row r="23" spans="1:10" ht="12.75">
      <c r="A23" s="25" t="s">
        <v>58</v>
      </c>
      <c r="B23" s="26">
        <v>149792</v>
      </c>
      <c r="C23" s="26">
        <v>176083</v>
      </c>
      <c r="D23" s="26">
        <v>325875</v>
      </c>
      <c r="E23" s="27"/>
      <c r="F23" s="27"/>
      <c r="G23" s="28">
        <f>E23+F23</f>
        <v>0</v>
      </c>
      <c r="H23" s="27"/>
      <c r="I23" s="27"/>
      <c r="J23" s="28">
        <f>H23+I23</f>
        <v>0</v>
      </c>
    </row>
    <row r="24" spans="1:10" ht="12.75">
      <c r="A24" s="25" t="s">
        <v>59</v>
      </c>
      <c r="B24" s="26">
        <v>173325</v>
      </c>
      <c r="C24" s="26">
        <v>190440</v>
      </c>
      <c r="D24" s="26">
        <v>363765</v>
      </c>
      <c r="E24" s="27"/>
      <c r="F24" s="27"/>
      <c r="G24" s="28">
        <f>E24+F24</f>
        <v>0</v>
      </c>
      <c r="H24" s="27"/>
      <c r="I24" s="27"/>
      <c r="J24" s="28">
        <f>H24+I24</f>
        <v>0</v>
      </c>
    </row>
    <row r="25" spans="1:10" ht="12.75">
      <c r="A25" s="25" t="s">
        <v>60</v>
      </c>
      <c r="B25" s="26">
        <v>359965</v>
      </c>
      <c r="C25" s="26">
        <v>377309</v>
      </c>
      <c r="D25" s="26">
        <v>737274</v>
      </c>
      <c r="E25" s="27"/>
      <c r="F25" s="27"/>
      <c r="G25" s="28">
        <f>E25+F25</f>
        <v>0</v>
      </c>
      <c r="H25" s="27"/>
      <c r="I25" s="27"/>
      <c r="J25" s="28">
        <f>H25+I25</f>
        <v>0</v>
      </c>
    </row>
    <row r="26" spans="1:10" ht="12.75">
      <c r="A26" s="25" t="s">
        <v>46</v>
      </c>
      <c r="B26" s="28">
        <f>SUM(B12:B25)</f>
        <v>11929803</v>
      </c>
      <c r="C26" s="28">
        <f>SUM(C12:C25)</f>
        <v>12512281</v>
      </c>
      <c r="D26" s="26">
        <v>24442084</v>
      </c>
      <c r="E26" s="28">
        <f>SUM(E12:E25)</f>
        <v>0</v>
      </c>
      <c r="F26" s="28">
        <f>SUM(F12:F25)</f>
        <v>0</v>
      </c>
      <c r="G26" s="28">
        <f>E26+F26</f>
        <v>0</v>
      </c>
      <c r="H26" s="28">
        <f>SUM(H12:H25)</f>
        <v>0</v>
      </c>
      <c r="I26" s="28">
        <f>SUM(I12:I25)</f>
        <v>0</v>
      </c>
      <c r="J26" s="28">
        <f>H26+I26</f>
        <v>0</v>
      </c>
    </row>
    <row r="27" spans="1:10" ht="12.75">
      <c r="A27" s="29" t="s">
        <v>61</v>
      </c>
      <c r="B27" s="30"/>
      <c r="C27" s="31">
        <f>SUM(C15:C20)</f>
        <v>5193334</v>
      </c>
      <c r="D27" s="30"/>
      <c r="E27" s="32"/>
      <c r="F27" s="33">
        <f>SUM(F15:F20)</f>
        <v>0</v>
      </c>
      <c r="G27" s="32"/>
      <c r="H27" s="32"/>
      <c r="I27" s="33">
        <f>SUM(I15:I20)</f>
        <v>0</v>
      </c>
      <c r="J27" s="32"/>
    </row>
    <row r="28" spans="1:11" s="38" customFormat="1" ht="12.75" customHeight="1">
      <c r="A28" s="34" t="s">
        <v>62</v>
      </c>
      <c r="B28" s="35" t="s">
        <v>63</v>
      </c>
      <c r="C28" s="35"/>
      <c r="D28" s="35"/>
      <c r="E28" s="36"/>
      <c r="F28" s="36"/>
      <c r="G28" s="36"/>
      <c r="H28" s="36"/>
      <c r="I28" s="36"/>
      <c r="J28" s="36"/>
      <c r="K28" s="37"/>
    </row>
    <row r="29" spans="1:10" s="38" customFormat="1" ht="12.75" customHeight="1">
      <c r="A29" s="34" t="s">
        <v>64</v>
      </c>
      <c r="B29" s="35" t="s">
        <v>65</v>
      </c>
      <c r="C29" s="35"/>
      <c r="D29" s="35"/>
      <c r="E29" s="36"/>
      <c r="F29" s="36"/>
      <c r="G29" s="36"/>
      <c r="H29" s="36"/>
      <c r="I29" s="36"/>
      <c r="J29" s="36"/>
    </row>
    <row r="30" ht="12.75">
      <c r="A30" s="39"/>
    </row>
    <row r="31" spans="1:3" s="11" customFormat="1" ht="12.75">
      <c r="A31" s="18" t="s">
        <v>66</v>
      </c>
      <c r="B31" s="16"/>
      <c r="C31" s="16"/>
    </row>
    <row r="32" spans="1:4" s="11" customFormat="1" ht="12.75">
      <c r="A32" s="24" t="s">
        <v>67</v>
      </c>
      <c r="B32" s="24" t="s">
        <v>68</v>
      </c>
      <c r="C32" s="24" t="s">
        <v>69</v>
      </c>
      <c r="D32" s="16"/>
    </row>
    <row r="33" spans="1:4" s="11" customFormat="1" ht="12.75">
      <c r="A33" s="25"/>
      <c r="B33" s="40"/>
      <c r="C33" s="40"/>
      <c r="D33" s="16"/>
    </row>
    <row r="34" spans="1:4" s="11" customFormat="1" ht="12.75">
      <c r="A34" s="25"/>
      <c r="B34" s="40"/>
      <c r="C34" s="40"/>
      <c r="D34" s="16"/>
    </row>
    <row r="35" spans="1:4" ht="12.75">
      <c r="A35" s="25"/>
      <c r="B35" s="40"/>
      <c r="C35" s="40"/>
      <c r="D35" s="16"/>
    </row>
    <row r="36" spans="1:4" ht="12.75">
      <c r="A36" s="25"/>
      <c r="B36" s="40"/>
      <c r="C36" s="40"/>
      <c r="D36" s="16"/>
    </row>
    <row r="37" ht="12.75">
      <c r="A37" s="39"/>
    </row>
    <row r="38" spans="1:7" ht="12.75">
      <c r="A38" s="24" t="s">
        <v>70</v>
      </c>
      <c r="B38" s="41" t="s">
        <v>71</v>
      </c>
      <c r="C38" s="41" t="s">
        <v>64</v>
      </c>
      <c r="D38" s="41" t="s">
        <v>72</v>
      </c>
      <c r="E38" s="41" t="s">
        <v>64</v>
      </c>
      <c r="F38" s="41" t="s">
        <v>73</v>
      </c>
      <c r="G38" s="41" t="s">
        <v>64</v>
      </c>
    </row>
    <row r="39" spans="1:7" s="47" customFormat="1" ht="12.75">
      <c r="A39" s="42" t="s">
        <v>74</v>
      </c>
      <c r="B39" s="43" t="s">
        <v>75</v>
      </c>
      <c r="C39" s="44" t="s">
        <v>76</v>
      </c>
      <c r="D39" s="45"/>
      <c r="E39" s="46"/>
      <c r="F39" s="45"/>
      <c r="G39" s="46"/>
    </row>
    <row r="40" spans="1:7" s="47" customFormat="1" ht="12.75">
      <c r="A40" s="16" t="s">
        <v>77</v>
      </c>
      <c r="B40" s="43" t="s">
        <v>78</v>
      </c>
      <c r="C40" s="44" t="s">
        <v>79</v>
      </c>
      <c r="D40" s="45"/>
      <c r="E40" s="46"/>
      <c r="F40" s="45"/>
      <c r="G40" s="46"/>
    </row>
    <row r="41" spans="1:7" s="47" customFormat="1" ht="12.75">
      <c r="A41" s="42" t="s">
        <v>80</v>
      </c>
      <c r="B41" s="43">
        <v>1545.11</v>
      </c>
      <c r="C41" s="44" t="s">
        <v>76</v>
      </c>
      <c r="D41" s="45"/>
      <c r="E41" s="46"/>
      <c r="F41" s="45"/>
      <c r="G41" s="46"/>
    </row>
    <row r="42" spans="1:7" s="47" customFormat="1" ht="12.75">
      <c r="A42" s="25" t="s">
        <v>81</v>
      </c>
      <c r="B42" s="43">
        <v>57.9</v>
      </c>
      <c r="C42" s="44" t="s">
        <v>76</v>
      </c>
      <c r="D42" s="45"/>
      <c r="E42" s="46"/>
      <c r="F42" s="45"/>
      <c r="G42" s="46"/>
    </row>
    <row r="43" spans="1:7" s="47" customFormat="1" ht="12.75">
      <c r="A43" s="42" t="s">
        <v>82</v>
      </c>
      <c r="B43" s="43">
        <v>89.9</v>
      </c>
      <c r="C43" s="44" t="s">
        <v>76</v>
      </c>
      <c r="D43" s="45"/>
      <c r="E43" s="46"/>
      <c r="F43" s="45"/>
      <c r="G43" s="46"/>
    </row>
    <row r="44" spans="1:7" s="47" customFormat="1" ht="12.75">
      <c r="A44" s="42" t="s">
        <v>83</v>
      </c>
      <c r="B44" s="43"/>
      <c r="C44" s="44"/>
      <c r="D44" s="46"/>
      <c r="E44" s="46"/>
      <c r="F44" s="46"/>
      <c r="G44" s="46"/>
    </row>
    <row r="45" spans="1:7" s="47" customFormat="1" ht="12.75">
      <c r="A45" s="42" t="s">
        <v>84</v>
      </c>
      <c r="B45" s="43" t="s">
        <v>85</v>
      </c>
      <c r="C45" s="44" t="s">
        <v>76</v>
      </c>
      <c r="D45" s="45"/>
      <c r="E45" s="46"/>
      <c r="F45" s="45"/>
      <c r="G45" s="46"/>
    </row>
    <row r="46" spans="1:7" s="47" customFormat="1" ht="12.75">
      <c r="A46" s="42" t="s">
        <v>86</v>
      </c>
      <c r="B46" s="43"/>
      <c r="C46" s="44"/>
      <c r="D46" s="46"/>
      <c r="E46" s="46"/>
      <c r="F46" s="46"/>
      <c r="G46" s="46"/>
    </row>
    <row r="47" spans="1:6" s="47" customFormat="1" ht="12.75">
      <c r="A47" s="16"/>
      <c r="B47" s="48"/>
      <c r="C47" s="49"/>
      <c r="D47" s="49"/>
      <c r="E47" s="49"/>
      <c r="F47" s="50"/>
    </row>
    <row r="48" spans="1:7" s="47" customFormat="1" ht="12.75">
      <c r="A48" s="24" t="s">
        <v>87</v>
      </c>
      <c r="B48" s="41" t="s">
        <v>71</v>
      </c>
      <c r="C48" s="41" t="s">
        <v>64</v>
      </c>
      <c r="D48" s="41" t="s">
        <v>72</v>
      </c>
      <c r="E48" s="41" t="s">
        <v>64</v>
      </c>
      <c r="F48" s="41" t="s">
        <v>73</v>
      </c>
      <c r="G48" s="41" t="s">
        <v>64</v>
      </c>
    </row>
    <row r="49" spans="1:7" s="47" customFormat="1" ht="12.75">
      <c r="A49" s="25" t="s">
        <v>88</v>
      </c>
      <c r="B49" s="43" t="s">
        <v>89</v>
      </c>
      <c r="C49" s="44" t="s">
        <v>76</v>
      </c>
      <c r="D49" s="45"/>
      <c r="E49" s="46"/>
      <c r="F49" s="45"/>
      <c r="G49" s="46"/>
    </row>
    <row r="50" spans="1:7" s="47" customFormat="1" ht="12.75">
      <c r="A50" s="25" t="s">
        <v>90</v>
      </c>
      <c r="B50" s="43" t="s">
        <v>91</v>
      </c>
      <c r="C50" s="44" t="s">
        <v>76</v>
      </c>
      <c r="D50" s="45"/>
      <c r="E50" s="46"/>
      <c r="F50" s="45"/>
      <c r="G50" s="46"/>
    </row>
    <row r="51" spans="1:7" s="47" customFormat="1" ht="12.75">
      <c r="A51" s="25" t="s">
        <v>92</v>
      </c>
      <c r="B51" s="43" t="s">
        <v>93</v>
      </c>
      <c r="C51" s="44" t="s">
        <v>76</v>
      </c>
      <c r="D51" s="45"/>
      <c r="E51" s="46"/>
      <c r="F51" s="45"/>
      <c r="G51" s="46"/>
    </row>
    <row r="52" spans="1:7" s="47" customFormat="1" ht="12.75">
      <c r="A52" s="42" t="s">
        <v>94</v>
      </c>
      <c r="B52" s="43" t="s">
        <v>95</v>
      </c>
      <c r="C52" s="44" t="s">
        <v>76</v>
      </c>
      <c r="D52" s="45"/>
      <c r="E52" s="46"/>
      <c r="F52" s="45"/>
      <c r="G52" s="46"/>
    </row>
    <row r="53" spans="1:7" s="47" customFormat="1" ht="12.75">
      <c r="A53" s="42" t="s">
        <v>96</v>
      </c>
      <c r="B53" s="43" t="s">
        <v>97</v>
      </c>
      <c r="C53" s="44" t="s">
        <v>98</v>
      </c>
      <c r="D53" s="45"/>
      <c r="E53" s="46"/>
      <c r="F53" s="45"/>
      <c r="G53" s="46"/>
    </row>
    <row r="54" spans="1:7" s="47" customFormat="1" ht="12.75">
      <c r="A54" s="34" t="s">
        <v>99</v>
      </c>
      <c r="B54" s="43" t="s">
        <v>100</v>
      </c>
      <c r="C54" s="44" t="s">
        <v>76</v>
      </c>
      <c r="D54" s="45"/>
      <c r="E54" s="46"/>
      <c r="F54" s="45"/>
      <c r="G54" s="46"/>
    </row>
    <row r="55" spans="1:7" s="55" customFormat="1" ht="12.75">
      <c r="A55" s="51" t="s">
        <v>101</v>
      </c>
      <c r="B55" s="52"/>
      <c r="C55" s="52"/>
      <c r="D55" s="53"/>
      <c r="E55" s="54"/>
      <c r="F55" s="46"/>
      <c r="G55" s="46"/>
    </row>
    <row r="56" spans="1:7" s="55" customFormat="1" ht="12.75">
      <c r="A56" s="51" t="s">
        <v>102</v>
      </c>
      <c r="B56" s="52" t="s">
        <v>103</v>
      </c>
      <c r="C56" s="52" t="s">
        <v>76</v>
      </c>
      <c r="D56" s="53"/>
      <c r="E56" s="54"/>
      <c r="F56" s="45"/>
      <c r="G56" s="46"/>
    </row>
    <row r="57" spans="1:7" s="47" customFormat="1" ht="12.75">
      <c r="A57" s="24" t="s">
        <v>104</v>
      </c>
      <c r="B57" s="41" t="s">
        <v>71</v>
      </c>
      <c r="C57" s="41" t="s">
        <v>64</v>
      </c>
      <c r="D57" s="41" t="s">
        <v>72</v>
      </c>
      <c r="E57" s="41" t="s">
        <v>64</v>
      </c>
      <c r="F57" s="41" t="s">
        <v>73</v>
      </c>
      <c r="G57" s="41" t="s">
        <v>64</v>
      </c>
    </row>
    <row r="58" spans="1:7" s="55" customFormat="1" ht="12.75">
      <c r="A58" s="51" t="s">
        <v>105</v>
      </c>
      <c r="B58" s="43"/>
      <c r="C58" s="44"/>
      <c r="D58" s="45"/>
      <c r="E58" s="56"/>
      <c r="F58" s="45"/>
      <c r="G58" s="46"/>
    </row>
    <row r="59" spans="1:7" s="55" customFormat="1" ht="12.75">
      <c r="A59" s="51" t="s">
        <v>106</v>
      </c>
      <c r="B59" s="43"/>
      <c r="C59" s="44"/>
      <c r="D59" s="45"/>
      <c r="E59" s="56"/>
      <c r="F59" s="45"/>
      <c r="G59" s="46"/>
    </row>
    <row r="60" spans="1:7" s="11" customFormat="1" ht="12.75">
      <c r="A60" s="39"/>
      <c r="B60" s="57"/>
      <c r="C60" s="57"/>
      <c r="D60" s="57"/>
      <c r="E60" s="57"/>
      <c r="F60" s="58"/>
      <c r="G60" s="58"/>
    </row>
    <row r="61" spans="1:7" s="11" customFormat="1" ht="12.75">
      <c r="A61" s="24" t="s">
        <v>107</v>
      </c>
      <c r="B61" s="59" t="s">
        <v>71</v>
      </c>
      <c r="C61" s="59" t="s">
        <v>64</v>
      </c>
      <c r="D61" s="41" t="s">
        <v>72</v>
      </c>
      <c r="E61" s="41" t="s">
        <v>64</v>
      </c>
      <c r="F61" s="41" t="s">
        <v>73</v>
      </c>
      <c r="G61" s="41" t="s">
        <v>64</v>
      </c>
    </row>
    <row r="62" spans="1:256" s="11" customFormat="1" ht="12.75">
      <c r="A62" s="60" t="s">
        <v>108</v>
      </c>
      <c r="B62" s="43" t="s">
        <v>109</v>
      </c>
      <c r="C62" s="44" t="s">
        <v>76</v>
      </c>
      <c r="D62" s="45"/>
      <c r="E62" s="46"/>
      <c r="F62" s="45"/>
      <c r="G62" s="46"/>
      <c r="H62" s="61"/>
      <c r="I62" s="61"/>
      <c r="J62" s="61"/>
      <c r="K62" s="61"/>
      <c r="L62" s="61"/>
      <c r="M62" s="61"/>
      <c r="N62" s="61"/>
      <c r="IT62" s="61"/>
      <c r="IU62" s="61"/>
      <c r="IV62" s="61"/>
    </row>
    <row r="63" spans="1:7" s="11" customFormat="1" ht="12.75">
      <c r="A63" s="51" t="s">
        <v>110</v>
      </c>
      <c r="B63" s="43" t="s">
        <v>111</v>
      </c>
      <c r="C63" s="44" t="s">
        <v>76</v>
      </c>
      <c r="D63" s="45"/>
      <c r="E63" s="46"/>
      <c r="F63" s="45"/>
      <c r="G63" s="46"/>
    </row>
    <row r="64" spans="1:7" s="11" customFormat="1" ht="12.75">
      <c r="A64" s="42" t="s">
        <v>112</v>
      </c>
      <c r="B64" s="43" t="s">
        <v>113</v>
      </c>
      <c r="C64" s="44" t="s">
        <v>114</v>
      </c>
      <c r="D64" s="45"/>
      <c r="E64" s="46"/>
      <c r="F64" s="45"/>
      <c r="G64" s="46"/>
    </row>
    <row r="65" spans="1:256" s="61" customFormat="1" ht="12.75">
      <c r="A65" s="42" t="s">
        <v>115</v>
      </c>
      <c r="B65" s="43" t="s">
        <v>116</v>
      </c>
      <c r="C65" s="44"/>
      <c r="D65" s="45"/>
      <c r="E65" s="46"/>
      <c r="F65" s="45"/>
      <c r="G65" s="46"/>
      <c r="H65" s="11"/>
      <c r="I65" s="11"/>
      <c r="J65" s="11"/>
      <c r="K65" s="11"/>
      <c r="L65" s="11"/>
      <c r="M65" s="11"/>
      <c r="N65" s="11"/>
      <c r="IT65" s="11"/>
      <c r="IU65" s="11"/>
      <c r="IV65" s="11"/>
    </row>
    <row r="66" spans="1:7" ht="12.75">
      <c r="A66" s="18"/>
      <c r="B66" s="16"/>
      <c r="C66" s="16"/>
      <c r="F66" s="62"/>
      <c r="G66" s="62"/>
    </row>
    <row r="67" spans="1:7" ht="12.75">
      <c r="A67" s="11" t="s">
        <v>117</v>
      </c>
      <c r="F67" s="49"/>
      <c r="G67" s="49"/>
    </row>
    <row r="68" spans="1:7" ht="12.75">
      <c r="A68" s="11" t="s">
        <v>118</v>
      </c>
      <c r="F68" s="63"/>
      <c r="G68" s="63"/>
    </row>
    <row r="69" spans="1:7" ht="12.75">
      <c r="A69" s="11" t="s">
        <v>119</v>
      </c>
      <c r="F69" s="49"/>
      <c r="G69" s="49"/>
    </row>
  </sheetData>
  <sheetProtection selectLockedCells="1" selectUnlockedCells="1"/>
  <mergeCells count="10">
    <mergeCell ref="A5:G5"/>
    <mergeCell ref="B10:D10"/>
    <mergeCell ref="E10:G10"/>
    <mergeCell ref="H10:J10"/>
    <mergeCell ref="B28:D28"/>
    <mergeCell ref="E28:G28"/>
    <mergeCell ref="H28:J28"/>
    <mergeCell ref="B29:D29"/>
    <mergeCell ref="E29:G29"/>
    <mergeCell ref="H29:J29"/>
  </mergeCells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57"/>
  <sheetViews>
    <sheetView workbookViewId="0" topLeftCell="A1">
      <selection activeCell="A1" sqref="A1"/>
    </sheetView>
  </sheetViews>
  <sheetFormatPr defaultColWidth="9.140625" defaultRowHeight="15"/>
  <cols>
    <col min="1" max="1" width="78.57421875" style="64" customWidth="1"/>
    <col min="2" max="7" width="11.00390625" style="64" customWidth="1"/>
    <col min="8" max="16384" width="9.140625" style="64" customWidth="1"/>
  </cols>
  <sheetData>
    <row r="1" s="2" customFormat="1" ht="12.75">
      <c r="A1" s="2" t="s">
        <v>1</v>
      </c>
    </row>
    <row r="2" s="2" customFormat="1" ht="12.75">
      <c r="A2" s="65" t="s">
        <v>34</v>
      </c>
    </row>
    <row r="3" s="2" customFormat="1" ht="12.75">
      <c r="A3" s="65" t="s">
        <v>120</v>
      </c>
    </row>
    <row r="5" spans="1:4" s="68" customFormat="1" ht="12.75" customHeight="1">
      <c r="A5" s="66" t="s">
        <v>121</v>
      </c>
      <c r="B5" s="66"/>
      <c r="C5" s="66"/>
      <c r="D5" s="67"/>
    </row>
    <row r="6" spans="1:3" s="68" customFormat="1" ht="12.75">
      <c r="A6" s="67"/>
      <c r="B6" s="67"/>
      <c r="C6" s="67"/>
    </row>
    <row r="7" s="68" customFormat="1" ht="12.75">
      <c r="A7" s="69" t="s">
        <v>122</v>
      </c>
    </row>
    <row r="8" s="68" customFormat="1" ht="12.75">
      <c r="A8" s="70" t="s">
        <v>37</v>
      </c>
    </row>
    <row r="9" s="68" customFormat="1" ht="12.75">
      <c r="A9" s="70" t="s">
        <v>38</v>
      </c>
    </row>
    <row r="10" s="68" customFormat="1" ht="12.75"/>
    <row r="11" spans="1:7" s="68" customFormat="1" ht="12.75">
      <c r="A11" s="71" t="s">
        <v>123</v>
      </c>
      <c r="B11" s="59" t="s">
        <v>71</v>
      </c>
      <c r="C11" s="59" t="s">
        <v>64</v>
      </c>
      <c r="D11" s="59" t="s">
        <v>72</v>
      </c>
      <c r="E11" s="59" t="s">
        <v>64</v>
      </c>
      <c r="F11" s="59" t="s">
        <v>73</v>
      </c>
      <c r="G11" s="59" t="s">
        <v>64</v>
      </c>
    </row>
    <row r="12" spans="1:7" s="68" customFormat="1" ht="12.75">
      <c r="A12" s="51" t="s">
        <v>124</v>
      </c>
      <c r="B12" s="43" t="s">
        <v>125</v>
      </c>
      <c r="C12" s="44" t="s">
        <v>114</v>
      </c>
      <c r="D12" s="45"/>
      <c r="E12" s="46"/>
      <c r="F12" s="45"/>
      <c r="G12" s="46"/>
    </row>
    <row r="13" spans="1:7" s="68" customFormat="1" ht="12.75">
      <c r="A13" s="51" t="s">
        <v>126</v>
      </c>
      <c r="B13" s="43" t="s">
        <v>127</v>
      </c>
      <c r="C13" s="44" t="s">
        <v>114</v>
      </c>
      <c r="D13" s="45"/>
      <c r="E13" s="46"/>
      <c r="F13" s="45"/>
      <c r="G13" s="46"/>
    </row>
    <row r="14" spans="1:7" s="68" customFormat="1" ht="12.75">
      <c r="A14" s="51" t="s">
        <v>128</v>
      </c>
      <c r="B14" s="43" t="s">
        <v>129</v>
      </c>
      <c r="C14" s="44" t="s">
        <v>114</v>
      </c>
      <c r="D14" s="45"/>
      <c r="E14" s="46"/>
      <c r="F14" s="45"/>
      <c r="G14" s="46"/>
    </row>
    <row r="15" spans="1:13" s="68" customFormat="1" ht="12.75">
      <c r="A15" s="51" t="s">
        <v>130</v>
      </c>
      <c r="B15" s="43" t="s">
        <v>131</v>
      </c>
      <c r="C15" s="44" t="s">
        <v>114</v>
      </c>
      <c r="D15" s="45"/>
      <c r="E15" s="46"/>
      <c r="F15" s="45"/>
      <c r="G15" s="46"/>
      <c r="M15" s="67"/>
    </row>
    <row r="16" spans="1:13" s="68" customFormat="1" ht="12.75">
      <c r="A16" s="51" t="s">
        <v>132</v>
      </c>
      <c r="B16" s="43" t="s">
        <v>133</v>
      </c>
      <c r="C16" s="44" t="s">
        <v>114</v>
      </c>
      <c r="D16" s="45"/>
      <c r="E16" s="46"/>
      <c r="F16" s="45"/>
      <c r="G16" s="46"/>
      <c r="M16" s="72"/>
    </row>
    <row r="17" spans="1:13" s="68" customFormat="1" ht="12.75">
      <c r="A17" s="51" t="s">
        <v>134</v>
      </c>
      <c r="B17" s="43" t="s">
        <v>135</v>
      </c>
      <c r="C17" s="44" t="s">
        <v>114</v>
      </c>
      <c r="D17" s="45"/>
      <c r="E17" s="46"/>
      <c r="F17" s="45"/>
      <c r="G17" s="46"/>
      <c r="M17" s="67"/>
    </row>
    <row r="18" spans="1:13" s="68" customFormat="1" ht="12.75">
      <c r="A18" s="51" t="s">
        <v>136</v>
      </c>
      <c r="B18" s="43" t="s">
        <v>137</v>
      </c>
      <c r="C18" s="44" t="s">
        <v>114</v>
      </c>
      <c r="D18" s="45"/>
      <c r="E18" s="46"/>
      <c r="F18" s="45"/>
      <c r="G18" s="46"/>
      <c r="M18" s="67"/>
    </row>
    <row r="19" spans="1:13" s="68" customFormat="1" ht="12.75">
      <c r="A19" s="51" t="s">
        <v>138</v>
      </c>
      <c r="B19" s="43" t="s">
        <v>139</v>
      </c>
      <c r="C19" s="44" t="s">
        <v>114</v>
      </c>
      <c r="D19" s="45"/>
      <c r="E19" s="46"/>
      <c r="F19" s="45"/>
      <c r="G19" s="46"/>
      <c r="M19" s="67"/>
    </row>
    <row r="20" spans="1:7" s="68" customFormat="1" ht="12.75">
      <c r="A20" s="73"/>
      <c r="B20" s="73"/>
      <c r="C20" s="73"/>
      <c r="D20" s="73"/>
      <c r="E20" s="73"/>
      <c r="F20" s="73"/>
      <c r="G20" s="73"/>
    </row>
    <row r="21" spans="1:7" s="68" customFormat="1" ht="12.75">
      <c r="A21" s="59" t="s">
        <v>140</v>
      </c>
      <c r="B21" s="59" t="s">
        <v>71</v>
      </c>
      <c r="C21" s="59" t="s">
        <v>64</v>
      </c>
      <c r="D21" s="59" t="s">
        <v>72</v>
      </c>
      <c r="E21" s="59" t="s">
        <v>64</v>
      </c>
      <c r="F21" s="59" t="s">
        <v>73</v>
      </c>
      <c r="G21" s="59" t="s">
        <v>64</v>
      </c>
    </row>
    <row r="22" spans="1:7" s="68" customFormat="1" ht="12.75">
      <c r="A22" s="51" t="s">
        <v>141</v>
      </c>
      <c r="B22" s="43" t="s">
        <v>142</v>
      </c>
      <c r="C22" s="44" t="s">
        <v>143</v>
      </c>
      <c r="D22" s="45"/>
      <c r="E22" s="46"/>
      <c r="F22" s="45"/>
      <c r="G22" s="46"/>
    </row>
    <row r="23" spans="1:7" s="68" customFormat="1" ht="12.75">
      <c r="A23" s="51" t="s">
        <v>144</v>
      </c>
      <c r="B23" s="43" t="s">
        <v>145</v>
      </c>
      <c r="C23" s="44" t="s">
        <v>143</v>
      </c>
      <c r="D23" s="45"/>
      <c r="E23" s="46"/>
      <c r="F23" s="45"/>
      <c r="G23" s="46"/>
    </row>
    <row r="24" spans="1:7" s="68" customFormat="1" ht="12.75">
      <c r="A24" s="51" t="s">
        <v>146</v>
      </c>
      <c r="B24" s="43" t="s">
        <v>147</v>
      </c>
      <c r="C24" s="44" t="s">
        <v>143</v>
      </c>
      <c r="D24" s="45"/>
      <c r="E24" s="46"/>
      <c r="F24" s="45"/>
      <c r="G24" s="46"/>
    </row>
    <row r="25" spans="1:7" s="68" customFormat="1" ht="12.75">
      <c r="A25" s="51" t="s">
        <v>148</v>
      </c>
      <c r="B25" s="43" t="s">
        <v>149</v>
      </c>
      <c r="C25" s="44" t="s">
        <v>143</v>
      </c>
      <c r="D25" s="45"/>
      <c r="E25" s="46"/>
      <c r="F25" s="45"/>
      <c r="G25" s="46"/>
    </row>
    <row r="26" spans="1:7" s="68" customFormat="1" ht="12.75">
      <c r="A26" s="51" t="s">
        <v>150</v>
      </c>
      <c r="B26" s="43"/>
      <c r="C26" s="44"/>
      <c r="D26" s="53"/>
      <c r="E26" s="74"/>
      <c r="F26" s="45"/>
      <c r="G26" s="46"/>
    </row>
    <row r="27" spans="1:7" s="68" customFormat="1" ht="12.75">
      <c r="A27" s="51" t="s">
        <v>151</v>
      </c>
      <c r="B27" s="43"/>
      <c r="C27" s="44"/>
      <c r="D27" s="53"/>
      <c r="E27" s="74"/>
      <c r="F27" s="45"/>
      <c r="G27" s="46"/>
    </row>
    <row r="28" spans="1:7" s="68" customFormat="1" ht="12.75">
      <c r="A28" s="51" t="s">
        <v>152</v>
      </c>
      <c r="B28" s="43"/>
      <c r="C28" s="44"/>
      <c r="D28" s="53"/>
      <c r="E28" s="74"/>
      <c r="F28" s="45"/>
      <c r="G28" s="46"/>
    </row>
    <row r="29" spans="1:7" s="68" customFormat="1" ht="12.75">
      <c r="A29" s="51" t="s">
        <v>153</v>
      </c>
      <c r="B29" s="43"/>
      <c r="C29" s="44"/>
      <c r="D29" s="54"/>
      <c r="E29" s="74"/>
      <c r="F29" s="45"/>
      <c r="G29" s="46"/>
    </row>
    <row r="30" spans="1:7" s="68" customFormat="1" ht="12.75">
      <c r="A30" s="51" t="s">
        <v>154</v>
      </c>
      <c r="B30" s="43"/>
      <c r="C30" s="44"/>
      <c r="D30" s="54"/>
      <c r="E30" s="74"/>
      <c r="F30" s="45"/>
      <c r="G30" s="46"/>
    </row>
    <row r="31" spans="1:7" s="68" customFormat="1" ht="12.75">
      <c r="A31" s="51" t="s">
        <v>155</v>
      </c>
      <c r="B31" s="43"/>
      <c r="C31" s="44"/>
      <c r="D31" s="54"/>
      <c r="E31" s="74"/>
      <c r="F31" s="45"/>
      <c r="G31" s="46"/>
    </row>
    <row r="32" spans="1:7" s="68" customFormat="1" ht="12.75">
      <c r="A32" s="51" t="s">
        <v>156</v>
      </c>
      <c r="B32" s="43"/>
      <c r="C32" s="44"/>
      <c r="D32" s="54"/>
      <c r="E32" s="74"/>
      <c r="F32" s="45"/>
      <c r="G32" s="46"/>
    </row>
    <row r="33" spans="1:7" s="68" customFormat="1" ht="12.75">
      <c r="A33" s="51" t="s">
        <v>157</v>
      </c>
      <c r="B33" s="43"/>
      <c r="C33" s="44"/>
      <c r="D33" s="54"/>
      <c r="E33" s="74"/>
      <c r="F33" s="45"/>
      <c r="G33" s="46"/>
    </row>
    <row r="34" spans="1:7" s="68" customFormat="1" ht="12.75">
      <c r="A34" s="51" t="s">
        <v>158</v>
      </c>
      <c r="B34" s="43"/>
      <c r="C34" s="44"/>
      <c r="D34" s="54"/>
      <c r="E34" s="74"/>
      <c r="F34" s="45"/>
      <c r="G34" s="46"/>
    </row>
    <row r="35" spans="1:7" s="68" customFormat="1" ht="12.75">
      <c r="A35" s="51" t="s">
        <v>159</v>
      </c>
      <c r="B35" s="43"/>
      <c r="C35" s="44"/>
      <c r="D35" s="54"/>
      <c r="E35" s="74"/>
      <c r="F35" s="45"/>
      <c r="G35" s="46"/>
    </row>
    <row r="36" spans="1:7" s="68" customFormat="1" ht="12.75">
      <c r="A36" s="51" t="s">
        <v>160</v>
      </c>
      <c r="B36" s="43"/>
      <c r="C36" s="44"/>
      <c r="D36" s="54"/>
      <c r="E36" s="74"/>
      <c r="F36" s="45"/>
      <c r="G36" s="46"/>
    </row>
    <row r="37" spans="1:7" s="68" customFormat="1" ht="12.75">
      <c r="A37" s="51" t="s">
        <v>161</v>
      </c>
      <c r="B37" s="43"/>
      <c r="C37" s="44"/>
      <c r="D37" s="54"/>
      <c r="E37" s="74"/>
      <c r="F37" s="45"/>
      <c r="G37" s="46"/>
    </row>
    <row r="38" spans="1:7" s="68" customFormat="1" ht="12.75">
      <c r="A38" s="51" t="s">
        <v>162</v>
      </c>
      <c r="B38" s="43"/>
      <c r="C38" s="44"/>
      <c r="D38" s="54"/>
      <c r="E38" s="74"/>
      <c r="F38" s="45"/>
      <c r="G38" s="46"/>
    </row>
    <row r="39" spans="1:7" s="68" customFormat="1" ht="12.75">
      <c r="A39" s="51" t="s">
        <v>163</v>
      </c>
      <c r="B39" s="43"/>
      <c r="C39" s="44"/>
      <c r="D39" s="54"/>
      <c r="E39" s="74"/>
      <c r="F39" s="45"/>
      <c r="G39" s="46"/>
    </row>
    <row r="40" spans="1:7" s="68" customFormat="1" ht="12.75">
      <c r="A40" s="73"/>
      <c r="B40" s="73"/>
      <c r="C40" s="73"/>
      <c r="D40" s="73"/>
      <c r="E40" s="73"/>
      <c r="F40" s="73"/>
      <c r="G40" s="73"/>
    </row>
    <row r="41" spans="1:7" s="68" customFormat="1" ht="12.75">
      <c r="A41" s="59" t="s">
        <v>164</v>
      </c>
      <c r="B41" s="59" t="s">
        <v>71</v>
      </c>
      <c r="C41" s="59" t="s">
        <v>64</v>
      </c>
      <c r="D41" s="59" t="s">
        <v>72</v>
      </c>
      <c r="E41" s="59" t="s">
        <v>64</v>
      </c>
      <c r="F41" s="59" t="s">
        <v>73</v>
      </c>
      <c r="G41" s="59" t="s">
        <v>64</v>
      </c>
    </row>
    <row r="42" spans="1:7" s="68" customFormat="1" ht="12.75">
      <c r="A42" s="51" t="s">
        <v>165</v>
      </c>
      <c r="B42" s="43"/>
      <c r="C42" s="44"/>
      <c r="D42" s="75"/>
      <c r="E42" s="56"/>
      <c r="F42" s="45"/>
      <c r="G42" s="46"/>
    </row>
    <row r="43" spans="1:7" s="68" customFormat="1" ht="12.75">
      <c r="A43" s="51" t="s">
        <v>166</v>
      </c>
      <c r="B43" s="43"/>
      <c r="C43" s="44"/>
      <c r="D43" s="75"/>
      <c r="E43" s="56"/>
      <c r="F43" s="45"/>
      <c r="G43" s="46"/>
    </row>
    <row r="44" spans="1:7" s="68" customFormat="1" ht="12.75">
      <c r="A44" s="51" t="s">
        <v>167</v>
      </c>
      <c r="B44" s="43"/>
      <c r="C44" s="44"/>
      <c r="D44" s="75"/>
      <c r="E44" s="56"/>
      <c r="F44" s="45"/>
      <c r="G44" s="46"/>
    </row>
    <row r="45" spans="1:7" s="68" customFormat="1" ht="12.75">
      <c r="A45" s="51" t="s">
        <v>168</v>
      </c>
      <c r="B45" s="43"/>
      <c r="C45" s="44"/>
      <c r="D45" s="75"/>
      <c r="E45" s="56"/>
      <c r="F45" s="45"/>
      <c r="G45" s="46"/>
    </row>
    <row r="46" spans="1:7" s="68" customFormat="1" ht="12.75">
      <c r="A46" s="51" t="s">
        <v>169</v>
      </c>
      <c r="B46" s="43"/>
      <c r="C46" s="44"/>
      <c r="D46" s="75"/>
      <c r="E46" s="56"/>
      <c r="F46" s="45"/>
      <c r="G46" s="46"/>
    </row>
    <row r="47" spans="1:7" s="68" customFormat="1" ht="12.75">
      <c r="A47" s="51" t="s">
        <v>170</v>
      </c>
      <c r="B47" s="43"/>
      <c r="C47" s="44"/>
      <c r="D47" s="75"/>
      <c r="E47" s="56"/>
      <c r="F47" s="45"/>
      <c r="G47" s="46"/>
    </row>
    <row r="48" spans="1:7" s="68" customFormat="1" ht="12.75">
      <c r="A48" s="51" t="s">
        <v>171</v>
      </c>
      <c r="B48" s="43"/>
      <c r="C48" s="44"/>
      <c r="D48" s="75"/>
      <c r="E48" s="56"/>
      <c r="F48" s="45"/>
      <c r="G48" s="46"/>
    </row>
    <row r="49" spans="1:7" s="68" customFormat="1" ht="12.75">
      <c r="A49" s="51" t="s">
        <v>172</v>
      </c>
      <c r="B49" s="43"/>
      <c r="C49" s="44"/>
      <c r="D49" s="75"/>
      <c r="E49" s="56"/>
      <c r="F49" s="45"/>
      <c r="G49" s="46"/>
    </row>
    <row r="50" spans="1:7" s="68" customFormat="1" ht="12.75">
      <c r="A50" s="51" t="s">
        <v>173</v>
      </c>
      <c r="B50" s="43"/>
      <c r="C50" s="44"/>
      <c r="D50" s="75"/>
      <c r="E50" s="56"/>
      <c r="F50" s="45"/>
      <c r="G50" s="46"/>
    </row>
    <row r="51" spans="1:7" s="68" customFormat="1" ht="12.75">
      <c r="A51" s="51" t="s">
        <v>174</v>
      </c>
      <c r="B51" s="43"/>
      <c r="C51" s="44"/>
      <c r="D51" s="75"/>
      <c r="E51" s="56"/>
      <c r="F51" s="45"/>
      <c r="G51" s="46"/>
    </row>
    <row r="52" spans="1:7" s="68" customFormat="1" ht="12.75">
      <c r="A52" s="51" t="s">
        <v>175</v>
      </c>
      <c r="B52" s="43"/>
      <c r="C52" s="44"/>
      <c r="D52" s="75"/>
      <c r="E52" s="56"/>
      <c r="F52" s="45"/>
      <c r="G52" s="46"/>
    </row>
    <row r="53" spans="2:7" ht="12.75">
      <c r="B53" s="76"/>
      <c r="C53" s="76"/>
      <c r="D53" s="76"/>
      <c r="E53" s="76"/>
      <c r="F53" s="76"/>
      <c r="G53" s="76"/>
    </row>
    <row r="54" s="1" customFormat="1" ht="12.75">
      <c r="A54" s="1" t="s">
        <v>118</v>
      </c>
    </row>
    <row r="55" s="1" customFormat="1" ht="12.75">
      <c r="A55" s="1" t="s">
        <v>176</v>
      </c>
    </row>
    <row r="56" s="1" customFormat="1" ht="12.75">
      <c r="A56" s="1" t="s">
        <v>119</v>
      </c>
    </row>
    <row r="57" s="1" customFormat="1" ht="12.75">
      <c r="A57" s="1" t="s">
        <v>177</v>
      </c>
    </row>
  </sheetData>
  <sheetProtection selectLockedCells="1" selectUnlockedCells="1"/>
  <mergeCells count="1">
    <mergeCell ref="A5:C5"/>
  </mergeCells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24"/>
  <sheetViews>
    <sheetView workbookViewId="0" topLeftCell="A1">
      <selection activeCell="A1" sqref="A1"/>
    </sheetView>
  </sheetViews>
  <sheetFormatPr defaultColWidth="9.140625" defaultRowHeight="15"/>
  <cols>
    <col min="1" max="1" width="28.28125" style="1" customWidth="1"/>
    <col min="2" max="3" width="15.28125" style="1" customWidth="1"/>
    <col min="4" max="4" width="13.8515625" style="1" customWidth="1"/>
    <col min="5" max="5" width="14.140625" style="1" customWidth="1"/>
    <col min="6" max="16384" width="9.140625" style="1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178</v>
      </c>
    </row>
    <row r="5" spans="1:5" ht="12.75">
      <c r="A5" s="78" t="s">
        <v>179</v>
      </c>
      <c r="B5" s="78" t="s">
        <v>180</v>
      </c>
      <c r="C5" s="78" t="s">
        <v>181</v>
      </c>
      <c r="D5" s="78" t="s">
        <v>182</v>
      </c>
      <c r="E5" s="78" t="s">
        <v>183</v>
      </c>
    </row>
    <row r="6" spans="1:5" ht="12.75">
      <c r="A6" s="79" t="s">
        <v>184</v>
      </c>
      <c r="B6" s="79"/>
      <c r="C6" s="79"/>
      <c r="D6" s="80"/>
      <c r="E6" s="79"/>
    </row>
    <row r="7" spans="1:5" ht="12.75">
      <c r="A7" s="79" t="s">
        <v>185</v>
      </c>
      <c r="B7" s="79"/>
      <c r="C7" s="79"/>
      <c r="D7" s="80"/>
      <c r="E7" s="79"/>
    </row>
    <row r="8" spans="1:5" ht="12.75">
      <c r="A8" s="79" t="s">
        <v>186</v>
      </c>
      <c r="B8" s="79"/>
      <c r="C8" s="79"/>
      <c r="D8" s="80"/>
      <c r="E8" s="79"/>
    </row>
    <row r="9" spans="1:5" ht="12.75">
      <c r="A9" s="79" t="s">
        <v>187</v>
      </c>
      <c r="B9" s="79"/>
      <c r="C9" s="79"/>
      <c r="D9" s="80"/>
      <c r="E9" s="79"/>
    </row>
    <row r="10" spans="1:5" ht="12.75">
      <c r="A10" s="79" t="s">
        <v>188</v>
      </c>
      <c r="B10" s="79"/>
      <c r="C10" s="79"/>
      <c r="D10" s="80"/>
      <c r="E10" s="79"/>
    </row>
    <row r="11" spans="1:5" ht="12.75">
      <c r="A11" s="79" t="s">
        <v>189</v>
      </c>
      <c r="B11" s="79"/>
      <c r="C11" s="79"/>
      <c r="D11" s="80"/>
      <c r="E11" s="79"/>
    </row>
    <row r="12" spans="1:5" ht="12.75">
      <c r="A12" s="79" t="s">
        <v>190</v>
      </c>
      <c r="B12" s="79"/>
      <c r="C12" s="79"/>
      <c r="D12" s="80"/>
      <c r="E12" s="79"/>
    </row>
    <row r="13" spans="1:5" ht="12.75">
      <c r="A13" s="79" t="s">
        <v>191</v>
      </c>
      <c r="B13" s="79"/>
      <c r="C13" s="79"/>
      <c r="D13" s="80"/>
      <c r="E13" s="79"/>
    </row>
    <row r="14" spans="1:5" ht="12.75">
      <c r="A14" s="79" t="s">
        <v>192</v>
      </c>
      <c r="B14" s="79"/>
      <c r="C14" s="79"/>
      <c r="D14" s="80"/>
      <c r="E14" s="79"/>
    </row>
    <row r="15" spans="1:5" ht="12.75">
      <c r="A15" s="79" t="s">
        <v>193</v>
      </c>
      <c r="B15" s="79"/>
      <c r="C15" s="79"/>
      <c r="D15" s="80"/>
      <c r="E15" s="79"/>
    </row>
    <row r="16" spans="1:5" ht="12.75">
      <c r="A16" s="79" t="s">
        <v>194</v>
      </c>
      <c r="B16" s="79"/>
      <c r="C16" s="79"/>
      <c r="D16" s="80"/>
      <c r="E16" s="79"/>
    </row>
    <row r="17" spans="1:5" ht="12.75">
      <c r="A17" s="79" t="s">
        <v>195</v>
      </c>
      <c r="B17" s="79"/>
      <c r="C17" s="79"/>
      <c r="D17" s="80"/>
      <c r="E17" s="79"/>
    </row>
    <row r="18" spans="1:5" ht="12.75">
      <c r="A18" s="79" t="s">
        <v>196</v>
      </c>
      <c r="B18" s="79"/>
      <c r="C18" s="79"/>
      <c r="D18" s="80"/>
      <c r="E18" s="79"/>
    </row>
    <row r="19" spans="1:5" ht="12.75">
      <c r="A19" s="79" t="s">
        <v>197</v>
      </c>
      <c r="B19" s="79"/>
      <c r="C19" s="79"/>
      <c r="D19" s="80"/>
      <c r="E19" s="79"/>
    </row>
    <row r="20" spans="1:5" ht="12.75">
      <c r="A20" s="79" t="s">
        <v>198</v>
      </c>
      <c r="B20" s="79"/>
      <c r="C20" s="79"/>
      <c r="D20" s="79"/>
      <c r="E20" s="79"/>
    </row>
    <row r="22" ht="12.75">
      <c r="A22" s="1" t="s">
        <v>199</v>
      </c>
    </row>
    <row r="23" spans="1:6" ht="12.75" customHeight="1">
      <c r="A23" s="81" t="s">
        <v>200</v>
      </c>
      <c r="B23" s="81"/>
      <c r="C23" s="81"/>
      <c r="D23" s="81"/>
      <c r="E23" s="81"/>
      <c r="F23" s="81"/>
    </row>
    <row r="24" ht="12.75">
      <c r="A24" s="82" t="s">
        <v>201</v>
      </c>
    </row>
  </sheetData>
  <sheetProtection selectLockedCells="1" selectUnlockedCells="1"/>
  <mergeCells count="1">
    <mergeCell ref="A23:F23"/>
  </mergeCell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16"/>
  <sheetViews>
    <sheetView workbookViewId="0" topLeftCell="A1">
      <selection activeCell="A1" sqref="A1"/>
    </sheetView>
  </sheetViews>
  <sheetFormatPr defaultColWidth="9.140625" defaultRowHeight="15"/>
  <cols>
    <col min="1" max="1" width="14.421875" style="1" customWidth="1"/>
    <col min="2" max="2" width="12.7109375" style="1" customWidth="1"/>
    <col min="3" max="3" width="11.7109375" style="1" customWidth="1"/>
    <col min="4" max="4" width="16.28125" style="1" customWidth="1"/>
    <col min="5" max="5" width="11.140625" style="1" customWidth="1"/>
    <col min="6" max="6" width="21.00390625" style="1" customWidth="1"/>
    <col min="7" max="7" width="10.140625" style="1" customWidth="1"/>
    <col min="8" max="8" width="11.00390625" style="1" customWidth="1"/>
    <col min="9" max="16384" width="9.140625" style="1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12</v>
      </c>
    </row>
    <row r="5" spans="1:8" ht="12.75">
      <c r="A5" s="78" t="s">
        <v>202</v>
      </c>
      <c r="B5" s="78" t="s">
        <v>203</v>
      </c>
      <c r="C5" s="78" t="s">
        <v>204</v>
      </c>
      <c r="D5" s="78" t="s">
        <v>205</v>
      </c>
      <c r="E5" s="78" t="s">
        <v>206</v>
      </c>
      <c r="F5" s="78" t="s">
        <v>207</v>
      </c>
      <c r="G5" s="78" t="s">
        <v>208</v>
      </c>
      <c r="H5" s="78" t="s">
        <v>209</v>
      </c>
    </row>
    <row r="6" spans="1:8" ht="12.75">
      <c r="A6" s="79" t="s">
        <v>210</v>
      </c>
      <c r="B6" s="79"/>
      <c r="C6" s="79"/>
      <c r="D6" s="79"/>
      <c r="E6" s="79"/>
      <c r="F6" s="79"/>
      <c r="G6" s="79"/>
      <c r="H6" s="79"/>
    </row>
    <row r="7" spans="1:8" ht="12.75">
      <c r="A7" s="79" t="s">
        <v>211</v>
      </c>
      <c r="B7" s="79"/>
      <c r="C7" s="79"/>
      <c r="D7" s="79"/>
      <c r="E7" s="79"/>
      <c r="F7" s="79"/>
      <c r="G7" s="79"/>
      <c r="H7" s="79"/>
    </row>
    <row r="8" spans="1:8" ht="12.75">
      <c r="A8" s="79" t="s">
        <v>212</v>
      </c>
      <c r="B8" s="79"/>
      <c r="C8" s="79"/>
      <c r="D8" s="79"/>
      <c r="E8" s="79"/>
      <c r="F8" s="79"/>
      <c r="G8" s="79"/>
      <c r="H8" s="79"/>
    </row>
    <row r="9" spans="1:8" ht="12.75">
      <c r="A9" s="79" t="s">
        <v>213</v>
      </c>
      <c r="B9" s="79"/>
      <c r="C9" s="79"/>
      <c r="D9" s="79"/>
      <c r="E9" s="79"/>
      <c r="F9" s="79"/>
      <c r="G9" s="79"/>
      <c r="H9" s="79"/>
    </row>
    <row r="10" spans="1:8" ht="12.75">
      <c r="A10" s="79" t="s">
        <v>214</v>
      </c>
      <c r="B10" s="79"/>
      <c r="C10" s="79"/>
      <c r="D10" s="79"/>
      <c r="E10" s="79"/>
      <c r="F10" s="79"/>
      <c r="G10" s="79"/>
      <c r="H10" s="79"/>
    </row>
    <row r="11" spans="1:8" ht="12.75">
      <c r="A11" s="79" t="s">
        <v>215</v>
      </c>
      <c r="B11" s="79"/>
      <c r="C11" s="79"/>
      <c r="D11" s="79"/>
      <c r="E11" s="79"/>
      <c r="F11" s="79"/>
      <c r="G11" s="79"/>
      <c r="H11" s="79"/>
    </row>
    <row r="12" spans="1:8" ht="12.75">
      <c r="A12" s="79" t="s">
        <v>216</v>
      </c>
      <c r="B12" s="79"/>
      <c r="C12" s="79"/>
      <c r="D12" s="79"/>
      <c r="E12" s="79"/>
      <c r="F12" s="79"/>
      <c r="G12" s="79"/>
      <c r="H12" s="79"/>
    </row>
    <row r="14" ht="12.75">
      <c r="A14" s="1" t="s">
        <v>217</v>
      </c>
    </row>
    <row r="15" ht="12.75">
      <c r="A15" s="82" t="s">
        <v>201</v>
      </c>
    </row>
    <row r="16" ht="12.75">
      <c r="A16" s="1" t="s">
        <v>218</v>
      </c>
    </row>
  </sheetData>
  <sheetProtection selectLockedCells="1" selectUnlockedCells="1"/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23"/>
  <sheetViews>
    <sheetView workbookViewId="0" topLeftCell="A1">
      <selection activeCell="A1" sqref="A1"/>
    </sheetView>
  </sheetViews>
  <sheetFormatPr defaultColWidth="9.140625" defaultRowHeight="15"/>
  <cols>
    <col min="1" max="1" width="72.57421875" style="1" customWidth="1"/>
    <col min="2" max="2" width="8.57421875" style="1" customWidth="1"/>
    <col min="3" max="3" width="21.57421875" style="1" customWidth="1"/>
    <col min="4" max="16384" width="9.140625" style="1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14</v>
      </c>
    </row>
    <row r="5" spans="1:2" ht="12.75">
      <c r="A5" s="83" t="s">
        <v>219</v>
      </c>
      <c r="B5" s="83"/>
    </row>
    <row r="6" spans="1:2" ht="12.75">
      <c r="A6" s="84" t="s">
        <v>220</v>
      </c>
      <c r="B6" s="85"/>
    </row>
    <row r="7" spans="1:3" ht="12.75">
      <c r="A7" s="86" t="s">
        <v>221</v>
      </c>
      <c r="B7" s="86"/>
      <c r="C7" s="87" t="s">
        <v>222</v>
      </c>
    </row>
    <row r="8" spans="1:3" ht="12.75">
      <c r="A8" s="88" t="s">
        <v>223</v>
      </c>
      <c r="B8" s="89"/>
      <c r="C8" s="87" t="s">
        <v>222</v>
      </c>
    </row>
    <row r="9" spans="1:3" ht="12.75">
      <c r="A9" s="1" t="s">
        <v>224</v>
      </c>
      <c r="B9" s="90"/>
      <c r="C9" s="91" t="s">
        <v>222</v>
      </c>
    </row>
    <row r="10" spans="1:2" ht="12.75">
      <c r="A10" s="84" t="s">
        <v>225</v>
      </c>
      <c r="B10" s="85"/>
    </row>
    <row r="11" spans="1:2" ht="12.75">
      <c r="A11" s="87" t="s">
        <v>226</v>
      </c>
      <c r="B11" s="92">
        <f>B7*B8*B9</f>
        <v>0</v>
      </c>
    </row>
    <row r="12" spans="1:2" ht="12.75">
      <c r="A12" s="93" t="s">
        <v>227</v>
      </c>
      <c r="B12" s="94">
        <f>B11*B5</f>
        <v>0</v>
      </c>
    </row>
    <row r="13" spans="1:2" ht="12.75">
      <c r="A13" s="95" t="s">
        <v>228</v>
      </c>
      <c r="B13" s="96">
        <f>B5-B12</f>
        <v>0</v>
      </c>
    </row>
    <row r="15" ht="12.75">
      <c r="A15" s="1" t="s">
        <v>229</v>
      </c>
    </row>
    <row r="16" ht="12.75">
      <c r="A16" s="82" t="s">
        <v>201</v>
      </c>
    </row>
    <row r="17" ht="12.75">
      <c r="A17" s="1" t="s">
        <v>230</v>
      </c>
    </row>
    <row r="19" ht="12.75">
      <c r="A19" s="1" t="s">
        <v>231</v>
      </c>
    </row>
    <row r="21" ht="12.75">
      <c r="A21" s="81" t="s">
        <v>232</v>
      </c>
    </row>
    <row r="22" ht="12.75">
      <c r="A22" s="1" t="s">
        <v>233</v>
      </c>
    </row>
    <row r="23" ht="12.75">
      <c r="A23" s="1" t="s">
        <v>234</v>
      </c>
    </row>
  </sheetData>
  <sheetProtection selectLockedCells="1" selectUnlockedCells="1"/>
  <dataValidations count="1">
    <dataValidation type="decimal" allowBlank="1" showInputMessage="1" showErrorMessage="1" sqref="B7:B9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25"/>
  <sheetViews>
    <sheetView workbookViewId="0" topLeftCell="A1">
      <selection activeCell="A1" sqref="A1"/>
    </sheetView>
  </sheetViews>
  <sheetFormatPr defaultColWidth="9.140625" defaultRowHeight="15"/>
  <cols>
    <col min="1" max="1" width="63.8515625" style="1" customWidth="1"/>
    <col min="2" max="2" width="8.57421875" style="1" customWidth="1"/>
    <col min="3" max="3" width="12.140625" style="1" customWidth="1"/>
    <col min="4" max="16384" width="9.140625" style="1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235</v>
      </c>
    </row>
    <row r="5" ht="12.75">
      <c r="A5" s="97" t="s">
        <v>236</v>
      </c>
    </row>
    <row r="7" spans="1:2" ht="12.75">
      <c r="A7" s="83" t="s">
        <v>237</v>
      </c>
      <c r="B7" s="83"/>
    </row>
    <row r="8" spans="1:2" ht="12.75">
      <c r="A8" s="84" t="s">
        <v>220</v>
      </c>
      <c r="B8" s="98"/>
    </row>
    <row r="9" spans="1:3" ht="12.75">
      <c r="A9" s="99" t="s">
        <v>221</v>
      </c>
      <c r="B9" s="99"/>
      <c r="C9" s="86" t="s">
        <v>222</v>
      </c>
    </row>
    <row r="10" spans="1:3" ht="12.75">
      <c r="A10" s="100" t="s">
        <v>238</v>
      </c>
      <c r="B10" s="100"/>
      <c r="C10" s="89" t="s">
        <v>222</v>
      </c>
    </row>
    <row r="11" spans="1:3" ht="12.75">
      <c r="A11" s="88" t="s">
        <v>239</v>
      </c>
      <c r="B11" s="88"/>
      <c r="C11" s="90" t="s">
        <v>222</v>
      </c>
    </row>
    <row r="12" spans="1:2" ht="12.75">
      <c r="A12" s="84" t="s">
        <v>225</v>
      </c>
      <c r="B12" s="101"/>
    </row>
    <row r="13" spans="1:2" ht="12.75">
      <c r="A13" s="87" t="s">
        <v>240</v>
      </c>
      <c r="B13" s="92">
        <f>B9*(B10*B11)</f>
        <v>0</v>
      </c>
    </row>
    <row r="14" spans="1:2" ht="12.75">
      <c r="A14" s="93" t="s">
        <v>241</v>
      </c>
      <c r="B14" s="94">
        <f>B13*B7</f>
        <v>0</v>
      </c>
    </row>
    <row r="15" spans="1:2" ht="12.75">
      <c r="A15" s="95" t="s">
        <v>242</v>
      </c>
      <c r="B15" s="102">
        <f>B7-B14</f>
        <v>0</v>
      </c>
    </row>
    <row r="17" ht="12.75">
      <c r="A17" s="1" t="s">
        <v>229</v>
      </c>
    </row>
    <row r="18" ht="12.75">
      <c r="A18" s="82" t="s">
        <v>201</v>
      </c>
    </row>
    <row r="19" ht="12.75">
      <c r="A19" s="1" t="s">
        <v>218</v>
      </c>
    </row>
    <row r="21" ht="12.75">
      <c r="A21" s="1" t="s">
        <v>243</v>
      </c>
    </row>
    <row r="23" ht="12.75">
      <c r="A23" s="81" t="s">
        <v>244</v>
      </c>
    </row>
    <row r="24" ht="12.75">
      <c r="A24" s="81" t="s">
        <v>245</v>
      </c>
    </row>
    <row r="25" ht="12.75">
      <c r="A25" s="81" t="s">
        <v>246</v>
      </c>
    </row>
  </sheetData>
  <sheetProtection selectLockedCells="1" selectUnlockedCells="1"/>
  <dataValidations count="1">
    <dataValidation type="decimal" allowBlank="1" showInputMessage="1" showErrorMessage="1" sqref="B9:B11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1.0, NOVEMBER 2011</oddHeader>
    <oddFooter>&amp;CPage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C39"/>
  <sheetViews>
    <sheetView workbookViewId="0" topLeftCell="A1">
      <selection activeCell="A1" sqref="A1"/>
    </sheetView>
  </sheetViews>
  <sheetFormatPr defaultColWidth="9.140625" defaultRowHeight="15"/>
  <cols>
    <col min="1" max="1" width="70.421875" style="64" customWidth="1"/>
    <col min="2" max="2" width="8.57421875" style="64" customWidth="1"/>
    <col min="3" max="3" width="51.00390625" style="64" customWidth="1"/>
    <col min="4" max="16384" width="8.7109375" style="64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247</v>
      </c>
    </row>
    <row r="4" s="2" customFormat="1" ht="12.75">
      <c r="A4" s="77"/>
    </row>
    <row r="5" spans="1:3" ht="12.75">
      <c r="A5" s="103" t="s">
        <v>248</v>
      </c>
      <c r="B5" s="104"/>
      <c r="C5" s="104"/>
    </row>
    <row r="6" spans="1:3" ht="12.75">
      <c r="A6" s="103" t="s">
        <v>249</v>
      </c>
      <c r="B6" s="104"/>
      <c r="C6" s="104"/>
    </row>
    <row r="7" spans="1:3" ht="12.75">
      <c r="A7" s="105"/>
      <c r="B7" s="105"/>
      <c r="C7" s="105"/>
    </row>
    <row r="8" spans="1:3" ht="12.75">
      <c r="A8" s="106" t="s">
        <v>250</v>
      </c>
      <c r="B8" s="106"/>
      <c r="C8" s="107" t="s">
        <v>251</v>
      </c>
    </row>
    <row r="9" spans="1:3" ht="12.75">
      <c r="A9" s="108" t="s">
        <v>252</v>
      </c>
      <c r="B9" s="109"/>
      <c r="C9" s="110"/>
    </row>
    <row r="10" spans="1:3" ht="12.75">
      <c r="A10" s="111" t="s">
        <v>253</v>
      </c>
      <c r="B10" s="112">
        <v>0.72</v>
      </c>
      <c r="C10" s="89" t="s">
        <v>254</v>
      </c>
    </row>
    <row r="11" spans="1:3" ht="12.75">
      <c r="A11" s="89" t="s">
        <v>255</v>
      </c>
      <c r="B11" s="89"/>
      <c r="C11" s="89" t="s">
        <v>222</v>
      </c>
    </row>
    <row r="12" spans="1:3" ht="12.75">
      <c r="A12" s="89" t="s">
        <v>256</v>
      </c>
      <c r="B12" s="112">
        <f>B11*B10</f>
        <v>0</v>
      </c>
      <c r="C12" s="111" t="s">
        <v>257</v>
      </c>
    </row>
    <row r="13" spans="1:3" ht="12.75">
      <c r="A13" s="89" t="s">
        <v>258</v>
      </c>
      <c r="B13" s="113">
        <f>B12*B9</f>
        <v>0</v>
      </c>
      <c r="C13" s="111" t="s">
        <v>259</v>
      </c>
    </row>
    <row r="14" spans="1:3" ht="12.75">
      <c r="A14" s="90" t="s">
        <v>260</v>
      </c>
      <c r="B14" s="114">
        <v>0.9</v>
      </c>
      <c r="C14" s="115" t="s">
        <v>261</v>
      </c>
    </row>
    <row r="15" spans="1:3" ht="24" customHeight="1">
      <c r="A15" s="108" t="s">
        <v>262</v>
      </c>
      <c r="B15" s="116">
        <f>B9-((B10*B11)*B9)</f>
        <v>0</v>
      </c>
      <c r="C15" s="117" t="s">
        <v>263</v>
      </c>
    </row>
    <row r="16" spans="1:3" ht="12.75">
      <c r="A16" s="89" t="s">
        <v>264</v>
      </c>
      <c r="B16" s="118" t="e">
        <f>1-(B15/B9)</f>
        <v>#DIV/0!</v>
      </c>
      <c r="C16" s="95" t="s">
        <v>265</v>
      </c>
    </row>
    <row r="17" spans="1:3" ht="12.75">
      <c r="A17" s="90" t="s">
        <v>266</v>
      </c>
      <c r="B17" s="119">
        <f>B9-B15</f>
        <v>0</v>
      </c>
      <c r="C17" s="105" t="s">
        <v>267</v>
      </c>
    </row>
    <row r="18" spans="1:3" ht="12.75">
      <c r="A18" s="120" t="s">
        <v>268</v>
      </c>
      <c r="B18" s="121">
        <f>IF((B15&gt;B14),B15,B14)</f>
        <v>0.9</v>
      </c>
      <c r="C18" s="95" t="s">
        <v>269</v>
      </c>
    </row>
    <row r="19" spans="1:3" ht="12.75">
      <c r="A19" s="120"/>
      <c r="B19" s="121"/>
      <c r="C19" s="95"/>
    </row>
    <row r="20" spans="1:3" ht="12.75">
      <c r="A20" s="122"/>
      <c r="B20" s="123"/>
      <c r="C20" s="95"/>
    </row>
    <row r="21" spans="1:3" ht="12.75">
      <c r="A21" s="124" t="s">
        <v>270</v>
      </c>
      <c r="B21" s="2"/>
      <c r="C21" s="125"/>
    </row>
    <row r="22" spans="1:3" ht="12.75">
      <c r="A22" s="126" t="s">
        <v>271</v>
      </c>
      <c r="B22" s="2"/>
      <c r="C22" s="125"/>
    </row>
    <row r="23" spans="1:3" ht="12.75">
      <c r="A23" s="124" t="s">
        <v>272</v>
      </c>
      <c r="B23" s="1"/>
      <c r="C23" s="81"/>
    </row>
    <row r="24" spans="1:3" ht="12.75">
      <c r="A24" s="124"/>
      <c r="B24" s="1"/>
      <c r="C24" s="81"/>
    </row>
    <row r="25" spans="1:3" ht="12.75">
      <c r="A25" s="95" t="s">
        <v>273</v>
      </c>
      <c r="B25" s="83"/>
      <c r="C25" s="81" t="s">
        <v>274</v>
      </c>
    </row>
    <row r="26" spans="1:3" ht="12.75">
      <c r="A26" s="84" t="s">
        <v>220</v>
      </c>
      <c r="B26" s="85"/>
      <c r="C26" s="81"/>
    </row>
    <row r="27" spans="1:3" ht="12.75">
      <c r="A27" s="86" t="s">
        <v>221</v>
      </c>
      <c r="B27" s="86"/>
      <c r="C27" s="127" t="s">
        <v>222</v>
      </c>
    </row>
    <row r="28" spans="1:3" ht="12.75">
      <c r="A28" s="100" t="s">
        <v>275</v>
      </c>
      <c r="B28" s="89"/>
      <c r="C28" s="127" t="s">
        <v>222</v>
      </c>
    </row>
    <row r="29" spans="1:3" ht="12.75">
      <c r="A29" s="88" t="s">
        <v>239</v>
      </c>
      <c r="B29" s="90"/>
      <c r="C29" s="128" t="s">
        <v>222</v>
      </c>
    </row>
    <row r="30" spans="1:3" ht="12.75">
      <c r="A30" s="84" t="s">
        <v>225</v>
      </c>
      <c r="B30" s="85"/>
      <c r="C30" s="81"/>
    </row>
    <row r="31" spans="1:3" ht="12.75">
      <c r="A31" s="87" t="s">
        <v>276</v>
      </c>
      <c r="B31" s="92">
        <f>B27*(B28*B29)</f>
        <v>0</v>
      </c>
      <c r="C31" s="81"/>
    </row>
    <row r="32" spans="1:3" ht="12.75">
      <c r="A32" s="93" t="s">
        <v>277</v>
      </c>
      <c r="B32" s="94">
        <f>B31*B25</f>
        <v>0</v>
      </c>
      <c r="C32" s="81"/>
    </row>
    <row r="33" spans="1:3" ht="12.75">
      <c r="A33" s="83" t="s">
        <v>278</v>
      </c>
      <c r="B33" s="102">
        <f>B25-B32</f>
        <v>0</v>
      </c>
      <c r="C33" s="1"/>
    </row>
    <row r="34" spans="1:3" ht="12.75">
      <c r="A34" s="1" t="s">
        <v>279</v>
      </c>
      <c r="B34" s="1"/>
      <c r="C34" s="1"/>
    </row>
    <row r="35" spans="1:3" ht="12.75">
      <c r="A35" s="82" t="s">
        <v>201</v>
      </c>
      <c r="B35" s="1"/>
      <c r="C35" s="1"/>
    </row>
    <row r="36" ht="12.75">
      <c r="A36" s="129" t="s">
        <v>280</v>
      </c>
    </row>
    <row r="37" spans="1:3" ht="12.75" customHeight="1">
      <c r="A37" s="81" t="s">
        <v>244</v>
      </c>
      <c r="B37" s="81"/>
      <c r="C37" s="81"/>
    </row>
    <row r="38" ht="12.75">
      <c r="A38" s="81" t="s">
        <v>281</v>
      </c>
    </row>
    <row r="39" ht="12.75">
      <c r="A39" s="81" t="s">
        <v>282</v>
      </c>
    </row>
  </sheetData>
  <sheetProtection selectLockedCells="1" selectUnlockedCells="1"/>
  <mergeCells count="2">
    <mergeCell ref="A8:B8"/>
    <mergeCell ref="A37:C37"/>
  </mergeCells>
  <dataValidations count="2">
    <dataValidation type="decimal" allowBlank="1" showInputMessage="1" showErrorMessage="1" sqref="B27:B29">
      <formula1>0</formula1>
      <formula2>1</formula2>
    </dataValidation>
    <dataValidation type="decimal" allowBlank="1" showInputMessage="1" showErrorMessage="1" errorTitle="Please enter a valid proportion" error="Please enter a proportional coverage from 0 (no coverage) to 1 (full coverage)." sqref="B11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  <rowBreaks count="1" manualBreakCount="1">
    <brk id="20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C19"/>
  <sheetViews>
    <sheetView workbookViewId="0" topLeftCell="A1">
      <selection activeCell="A1" sqref="A1"/>
    </sheetView>
  </sheetViews>
  <sheetFormatPr defaultColWidth="9.140625" defaultRowHeight="15"/>
  <cols>
    <col min="1" max="1" width="70.57421875" style="64" customWidth="1"/>
    <col min="2" max="2" width="8.7109375" style="64" customWidth="1"/>
    <col min="3" max="3" width="12.140625" style="64" customWidth="1"/>
    <col min="4" max="16384" width="8.7109375" style="64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20</v>
      </c>
    </row>
    <row r="5" spans="1:3" ht="12.75">
      <c r="A5" s="130" t="s">
        <v>283</v>
      </c>
      <c r="B5" s="130"/>
      <c r="C5" s="1"/>
    </row>
    <row r="6" spans="1:3" ht="12.75">
      <c r="A6" s="131" t="s">
        <v>284</v>
      </c>
      <c r="B6" s="132"/>
      <c r="C6" s="1"/>
    </row>
    <row r="7" spans="1:3" ht="12.75">
      <c r="A7" s="84" t="s">
        <v>220</v>
      </c>
      <c r="B7" s="98"/>
      <c r="C7" s="1"/>
    </row>
    <row r="8" spans="1:3" ht="12.75">
      <c r="A8" s="89" t="s">
        <v>285</v>
      </c>
      <c r="B8" s="83"/>
      <c r="C8" s="133" t="s">
        <v>222</v>
      </c>
    </row>
    <row r="9" spans="1:3" ht="12.75">
      <c r="A9" s="90" t="s">
        <v>286</v>
      </c>
      <c r="B9" s="83"/>
      <c r="C9" s="133" t="s">
        <v>222</v>
      </c>
    </row>
    <row r="10" spans="1:3" ht="12.75">
      <c r="A10" s="84" t="s">
        <v>225</v>
      </c>
      <c r="B10" s="85"/>
      <c r="C10" s="1"/>
    </row>
    <row r="11" spans="1:3" ht="12.75">
      <c r="A11" s="134" t="s">
        <v>287</v>
      </c>
      <c r="B11" s="135">
        <f>B8*B9</f>
        <v>0</v>
      </c>
      <c r="C11" s="1"/>
    </row>
    <row r="12" spans="1:3" ht="12.75">
      <c r="A12" s="95" t="s">
        <v>288</v>
      </c>
      <c r="B12" s="136">
        <f>B5-(B11*B5)</f>
        <v>0</v>
      </c>
      <c r="C12" s="1"/>
    </row>
    <row r="13" spans="1:3" ht="12.75">
      <c r="A13" s="95" t="s">
        <v>289</v>
      </c>
      <c r="B13" s="136">
        <f>B6-(B11*B6)</f>
        <v>0</v>
      </c>
      <c r="C13" s="1"/>
    </row>
    <row r="14" spans="1:3" ht="12.75">
      <c r="A14" s="1"/>
      <c r="B14" s="1"/>
      <c r="C14" s="1"/>
    </row>
    <row r="15" spans="1:3" ht="12.75">
      <c r="A15" s="1" t="s">
        <v>290</v>
      </c>
      <c r="B15" s="1"/>
      <c r="C15" s="1"/>
    </row>
    <row r="17" ht="12.75">
      <c r="A17" s="137" t="s">
        <v>291</v>
      </c>
    </row>
    <row r="18" ht="12.75">
      <c r="A18" s="138" t="s">
        <v>292</v>
      </c>
    </row>
    <row r="19" ht="12.75">
      <c r="A19" s="138" t="s">
        <v>293</v>
      </c>
    </row>
  </sheetData>
  <sheetProtection selectLockedCells="1" selectUnlockedCells="1"/>
  <dataValidations count="1">
    <dataValidation type="decimal" allowBlank="1" showInputMessage="1" showErrorMessage="1" sqref="B8:B9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2013-08-27T04:58:41Z</dcterms:modified>
  <cp:category/>
  <cp:version/>
  <cp:contentType/>
  <cp:contentStatus/>
  <cp:revision>16</cp:revision>
</cp:coreProperties>
</file>