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<sst xmlns="http://schemas.openxmlformats.org/spreadsheetml/2006/main" count="501" uniqueCount="328">
  <si>
    <t>PHG Needs Assessment Calculator</t>
  </si>
  <si>
    <t>Hong Kong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</si>
  <si>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</si>
  <si>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</si>
  <si>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</si>
  <si>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</si>
  <si>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</si>
  <si>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</si>
  <si>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</si>
  <si>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</si>
  <si>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</si>
  <si>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</si>
  <si>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</si>
  <si>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</si>
  <si>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</si>
  <si>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</si>
  <si>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</si>
  <si>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</si>
  <si>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</si>
  <si>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</si>
  <si>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</si>
  <si>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</si>
  <si>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</si>
  <si>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</si>
  <si>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</si>
  <si>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</si>
  <si>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</si>
  <si>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</si>
  <si>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</si>
  <si>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</si>
  <si>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</si>
  <si>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</si>
  <si>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</si>
  <si>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</si>
  <si>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</si>
  <si>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</si>
  <si>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</si>
  <si>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</si>
  <si>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</si>
  <si>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</si>
  <si>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</si>
  <si>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</si>
  <si>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</si>
  <si>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</si>
  <si>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</si>
  <si>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</si>
  <si>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</si>
  <si>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</si>
  <si>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</si>
  <si>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</si>
  <si>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</si>
  <si>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</si>
  <si>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</si>
  <si>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</si>
  <si>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</si>
  <si>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</si>
  <si>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</si>
  <si>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</si>
  <si>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</si>
  <si>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</si>
  <si>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</si>
  <si>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</si>
  <si>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</si>
  <si>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</si>
  <si>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</si>
  <si>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</si>
  <si>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</si>
  <si>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</si>
  <si>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</si>
  <si>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</si>
  <si>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</si>
  <si>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</si>
  <si>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</si>
  <si>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</si>
  <si>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</si>
  <si>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</si>
  <si>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</si>
  <si>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 (SB): Still births (SB) / year / 1000 total births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</si>
  <si>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</si>
  <si>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</si>
  <si>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</si>
  <si>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</si>
  <si>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</si>
  <si>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</si>
  <si>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</si>
  <si>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</si>
  <si>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</si>
  <si>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</si>
  <si>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</si>
  <si>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</si>
  <si>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</si>
  <si>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</si>
  <si>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</si>
  <si>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</si>
  <si>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</si>
  <si>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</si>
  <si>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</si>
  <si>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</si>
  <si>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</si>
  <si>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</si>
  <si>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</si>
  <si>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</si>
  <si>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</si>
  <si>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</si>
  <si>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</si>
  <si>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</si>
  <si>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</si>
  <si>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</si>
  <si>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</si>
  <si>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</si>
  <si>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</si>
  <si>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</si>
  <si>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</si>
  <si>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</si>
  <si>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</si>
  <si>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</si>
  <si>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</si>
  <si>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</si>
  <si>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</si>
  <si>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</si>
  <si>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10 000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</si>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</sst>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265</v>
      </c>
    </row>
    <row r="5" spans="1:3" ht="12.75" customHeight="1">
      <c r="A5" s="60" t="s">
        <v>266</v>
      </c>
      <c r="B5" s="139"/>
      <c r="C5" s="1"/>
    </row>
    <row r="6" spans="1:3" ht="12.75" customHeight="1">
      <c r="A6" s="84" t="s">
        <v>191</v>
      </c>
      <c r="B6" s="85"/>
      <c r="C6" s="1"/>
    </row>
    <row r="7" spans="1:3" ht="12.75" customHeight="1">
      <c r="A7" s="140" t="s">
        <v>192</v>
      </c>
      <c r="B7" s="140"/>
      <c r="C7" s="127" t="s">
        <v>193</v>
      </c>
    </row>
    <row r="8" spans="1:3" ht="12.75" customHeight="1">
      <c r="A8" s="111" t="s">
        <v>267</v>
      </c>
      <c r="B8" s="111"/>
      <c r="C8" s="141" t="s">
        <v>193</v>
      </c>
    </row>
    <row r="9" spans="1:3" ht="12.75" customHeight="1">
      <c r="A9" s="111" t="s">
        <v>268</v>
      </c>
      <c r="B9" s="111"/>
      <c r="C9" s="141" t="s">
        <v>193</v>
      </c>
    </row>
    <row r="10" spans="1:3" ht="12.75" customHeight="1">
      <c r="A10" s="84" t="s">
        <v>196</v>
      </c>
      <c r="B10" s="85"/>
      <c r="C10" s="1"/>
    </row>
    <row r="11" spans="1:3" ht="12.75" customHeight="1">
      <c r="A11" s="87" t="s">
        <v>269</v>
      </c>
      <c r="B11" s="142">
        <f>B7*B8*B9</f>
        <v>0</v>
      </c>
      <c r="C11" s="1"/>
    </row>
    <row r="12" spans="1:3" ht="12.75" customHeight="1">
      <c r="A12" s="93" t="s">
        <v>270</v>
      </c>
      <c r="B12" s="94">
        <f>B5*B11</f>
        <v>0</v>
      </c>
      <c r="C12" s="104"/>
    </row>
    <row r="13" spans="1:3" ht="12.75">
      <c r="A13" s="95" t="s">
        <v>271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272</v>
      </c>
    </row>
    <row r="16" ht="12.75">
      <c r="A16" s="1" t="s">
        <v>200</v>
      </c>
    </row>
    <row r="17" ht="12.75">
      <c r="A17" s="82" t="s">
        <v>172</v>
      </c>
    </row>
    <row r="19" ht="12.75">
      <c r="A19" s="137" t="s">
        <v>273</v>
      </c>
    </row>
    <row r="20" ht="12.75">
      <c r="A20" s="137" t="s">
        <v>274</v>
      </c>
    </row>
    <row r="21" ht="12.75">
      <c r="A21" s="137" t="s">
        <v>275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276</v>
      </c>
    </row>
    <row r="5" spans="1:3" ht="12.75">
      <c r="A5" s="83" t="s">
        <v>277</v>
      </c>
      <c r="B5" s="83"/>
      <c r="C5" s="1"/>
    </row>
    <row r="6" spans="1:3" ht="12.75">
      <c r="A6" s="84" t="s">
        <v>191</v>
      </c>
      <c r="B6" s="85"/>
      <c r="C6" s="1"/>
    </row>
    <row r="7" spans="1:3" ht="12.75">
      <c r="A7" s="86" t="s">
        <v>192</v>
      </c>
      <c r="B7" s="86"/>
      <c r="C7" s="87" t="s">
        <v>193</v>
      </c>
    </row>
    <row r="8" spans="1:3" ht="12.75">
      <c r="A8" s="88" t="s">
        <v>194</v>
      </c>
      <c r="B8" s="89"/>
      <c r="C8" s="87" t="s">
        <v>193</v>
      </c>
    </row>
    <row r="9" spans="1:3" ht="12.75">
      <c r="A9" s="1" t="s">
        <v>195</v>
      </c>
      <c r="B9" s="90"/>
      <c r="C9" s="91" t="s">
        <v>193</v>
      </c>
    </row>
    <row r="10" spans="1:3" ht="12.75">
      <c r="A10" s="84" t="s">
        <v>196</v>
      </c>
      <c r="B10" s="85"/>
      <c r="C10" s="1"/>
    </row>
    <row r="11" spans="1:3" ht="12.75">
      <c r="A11" s="87" t="s">
        <v>278</v>
      </c>
      <c r="B11" s="92">
        <f>B7*B8*B9</f>
        <v>0</v>
      </c>
      <c r="C11" s="1"/>
    </row>
    <row r="12" spans="1:3" ht="12.75">
      <c r="A12" s="93" t="s">
        <v>279</v>
      </c>
      <c r="B12" s="94">
        <f>B11*B5</f>
        <v>0</v>
      </c>
      <c r="C12" s="1"/>
    </row>
    <row r="13" spans="1:3" ht="12.75">
      <c r="A13" s="95" t="s">
        <v>280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200</v>
      </c>
      <c r="B15" s="1"/>
      <c r="C15" s="1"/>
    </row>
    <row r="16" spans="1:3" ht="12.75">
      <c r="A16" s="82" t="s">
        <v>172</v>
      </c>
      <c r="B16" s="1"/>
      <c r="C16" s="1"/>
    </row>
    <row r="17" spans="1:3" ht="12.75">
      <c r="A17" s="1" t="s">
        <v>281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202</v>
      </c>
      <c r="B19" s="1"/>
      <c r="C19" s="1"/>
    </row>
    <row r="21" spans="1:3" ht="12.75" customHeight="1">
      <c r="A21" s="138" t="s">
        <v>282</v>
      </c>
      <c r="B21" s="138"/>
      <c r="C21" s="138"/>
    </row>
    <row r="22" spans="1:3" ht="12.75" customHeight="1">
      <c r="A22" s="138" t="s">
        <v>283</v>
      </c>
      <c r="B22" s="138"/>
      <c r="C22" s="138"/>
    </row>
    <row r="23" spans="1:2" ht="12.75" customHeight="1">
      <c r="A23" s="138" t="s">
        <v>284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285</v>
      </c>
      <c r="B5" s="83"/>
      <c r="C5" s="1"/>
    </row>
    <row r="6" spans="1:3" ht="12.75">
      <c r="A6" s="84" t="s">
        <v>191</v>
      </c>
      <c r="B6" s="85"/>
      <c r="C6" s="1"/>
    </row>
    <row r="7" spans="1:3" ht="12.75">
      <c r="A7" s="86" t="s">
        <v>286</v>
      </c>
      <c r="B7" s="86"/>
      <c r="C7" s="87" t="s">
        <v>193</v>
      </c>
    </row>
    <row r="8" spans="1:3" ht="12.75">
      <c r="A8" s="89" t="s">
        <v>287</v>
      </c>
      <c r="B8" s="89"/>
      <c r="C8" s="145" t="s">
        <v>193</v>
      </c>
    </row>
    <row r="9" spans="1:3" ht="12.75">
      <c r="A9" s="90" t="s">
        <v>288</v>
      </c>
      <c r="B9" s="90"/>
      <c r="C9" s="91" t="s">
        <v>193</v>
      </c>
    </row>
    <row r="10" spans="1:3" ht="12.75">
      <c r="A10" s="84" t="s">
        <v>196</v>
      </c>
      <c r="B10" s="85"/>
      <c r="C10" s="1"/>
    </row>
    <row r="11" spans="1:3" ht="12.75">
      <c r="A11" s="87" t="s">
        <v>269</v>
      </c>
      <c r="B11" s="142">
        <f>B7*B8*B9</f>
        <v>0</v>
      </c>
      <c r="C11" s="1"/>
    </row>
    <row r="12" spans="1:3" ht="12.75">
      <c r="A12" s="93" t="s">
        <v>270</v>
      </c>
      <c r="B12" s="94">
        <f>B5*B11</f>
        <v>0</v>
      </c>
      <c r="C12" s="1"/>
    </row>
    <row r="13" spans="1:3" ht="12.75">
      <c r="A13" s="95" t="s">
        <v>289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200</v>
      </c>
      <c r="B15" s="1"/>
      <c r="C15" s="1"/>
    </row>
    <row r="16" spans="1:3" ht="12.75">
      <c r="A16" s="82" t="s">
        <v>172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290</v>
      </c>
      <c r="B18" s="138"/>
      <c r="C18" s="138"/>
    </row>
    <row r="19" spans="1:3" ht="12.75" customHeight="1">
      <c r="A19" s="138" t="s">
        <v>291</v>
      </c>
      <c r="B19" s="138"/>
      <c r="C19" s="138"/>
    </row>
    <row r="20" spans="1:3" ht="12.75" customHeight="1">
      <c r="A20" s="138" t="s">
        <v>292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4" spans="1:3" ht="12.75">
      <c r="A4" s="1"/>
      <c r="B4" s="1"/>
      <c r="C4" s="1"/>
    </row>
    <row r="5" spans="1:3" ht="12.75">
      <c r="A5" s="83" t="s">
        <v>294</v>
      </c>
      <c r="B5" s="83"/>
      <c r="C5" s="1"/>
    </row>
    <row r="6" spans="1:3" ht="12.75">
      <c r="A6" s="84" t="s">
        <v>191</v>
      </c>
      <c r="B6" s="85"/>
      <c r="C6" s="1"/>
    </row>
    <row r="7" spans="1:3" ht="12.75">
      <c r="A7" s="86" t="s">
        <v>192</v>
      </c>
      <c r="B7" s="86"/>
      <c r="C7" s="87" t="s">
        <v>193</v>
      </c>
    </row>
    <row r="8" spans="1:3" ht="12.75">
      <c r="A8" s="89" t="s">
        <v>295</v>
      </c>
      <c r="B8" s="89"/>
      <c r="C8" s="145" t="s">
        <v>193</v>
      </c>
    </row>
    <row r="9" spans="1:3" ht="12.75">
      <c r="A9" s="90" t="s">
        <v>296</v>
      </c>
      <c r="B9" s="90"/>
      <c r="C9" s="91" t="s">
        <v>193</v>
      </c>
    </row>
    <row r="10" spans="1:3" ht="12.75">
      <c r="A10" s="84" t="s">
        <v>196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299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200</v>
      </c>
      <c r="B15" s="1"/>
      <c r="C15" s="1"/>
    </row>
    <row r="16" spans="1:3" ht="12.75">
      <c r="A16" s="82" t="s">
        <v>172</v>
      </c>
      <c r="B16" s="1"/>
      <c r="C16" s="1"/>
    </row>
    <row r="17" spans="1:3" ht="12.75">
      <c r="A17" s="129" t="s">
        <v>189</v>
      </c>
      <c r="B17" s="1"/>
      <c r="C17" s="1"/>
    </row>
    <row r="19" spans="1:3" ht="12.75" customHeight="1">
      <c r="A19" s="81" t="s">
        <v>300</v>
      </c>
      <c r="B19" s="81"/>
      <c r="C19" s="81"/>
    </row>
    <row r="20" spans="1:3" ht="12.75" customHeight="1">
      <c r="A20" s="138" t="s">
        <v>301</v>
      </c>
      <c r="B20" s="138"/>
      <c r="C20" s="138"/>
    </row>
    <row r="21" spans="1:3" ht="12.75" customHeight="1">
      <c r="A21" s="138" t="s">
        <v>302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303</v>
      </c>
    </row>
    <row r="4" spans="1:3" ht="12.75">
      <c r="A4" s="1"/>
      <c r="B4" s="1"/>
      <c r="C4" s="1"/>
    </row>
    <row r="5" spans="1:3" ht="12.75">
      <c r="A5" s="83" t="s">
        <v>304</v>
      </c>
      <c r="B5" s="83"/>
      <c r="C5" s="1"/>
    </row>
    <row r="6" spans="1:3" ht="12.75">
      <c r="A6" s="84" t="s">
        <v>191</v>
      </c>
      <c r="B6" s="85"/>
      <c r="C6" s="1"/>
    </row>
    <row r="7" spans="1:3" ht="12.75">
      <c r="A7" s="86" t="s">
        <v>192</v>
      </c>
      <c r="B7" s="86"/>
      <c r="C7" s="87" t="s">
        <v>193</v>
      </c>
    </row>
    <row r="8" spans="1:3" ht="12.75">
      <c r="A8" s="89" t="s">
        <v>295</v>
      </c>
      <c r="B8" s="89"/>
      <c r="C8" s="145" t="s">
        <v>193</v>
      </c>
    </row>
    <row r="9" spans="1:3" ht="12.75">
      <c r="A9" s="88" t="s">
        <v>210</v>
      </c>
      <c r="B9" s="90"/>
      <c r="C9" s="91" t="s">
        <v>193</v>
      </c>
    </row>
    <row r="10" spans="1:3" ht="12.75">
      <c r="A10" s="84" t="s">
        <v>196</v>
      </c>
      <c r="B10" s="85"/>
      <c r="C10" s="1"/>
    </row>
    <row r="11" spans="1:3" ht="12.75">
      <c r="A11" s="87" t="s">
        <v>297</v>
      </c>
      <c r="B11" s="92">
        <f>B7*B8*B9</f>
        <v>0</v>
      </c>
      <c r="C11" s="1"/>
    </row>
    <row r="12" spans="1:3" ht="12.75">
      <c r="A12" s="93" t="s">
        <v>298</v>
      </c>
      <c r="B12" s="94">
        <f>B11*B5</f>
        <v>0</v>
      </c>
      <c r="C12" s="1"/>
    </row>
    <row r="13" spans="1:3" ht="12.75">
      <c r="A13" s="95" t="s">
        <v>305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200</v>
      </c>
      <c r="B15" s="1"/>
      <c r="C15" s="1"/>
    </row>
    <row r="16" spans="1:3" ht="12.75">
      <c r="A16" s="82" t="s">
        <v>172</v>
      </c>
      <c r="B16" s="1"/>
      <c r="C16" s="1"/>
    </row>
    <row r="17" spans="1:3" ht="12.75">
      <c r="A17" s="129" t="s">
        <v>189</v>
      </c>
      <c r="B17" s="1"/>
      <c r="C17" s="1"/>
    </row>
    <row r="19" spans="1:3" ht="12.75" customHeight="1">
      <c r="A19" s="81" t="s">
        <v>300</v>
      </c>
      <c r="B19" s="81"/>
      <c r="C19" s="81"/>
    </row>
    <row r="20" spans="1:3" ht="12.75" customHeight="1">
      <c r="A20" s="138" t="s">
        <v>301</v>
      </c>
      <c r="B20" s="138"/>
      <c r="C20" s="138"/>
    </row>
    <row r="21" spans="1:3" ht="12.75" customHeight="1">
      <c r="A21" s="138" t="s">
        <v>302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306</v>
      </c>
    </row>
    <row r="5" spans="1:3" ht="12.75">
      <c r="A5" s="130" t="s">
        <v>307</v>
      </c>
      <c r="B5" s="130"/>
      <c r="C5" s="1"/>
    </row>
    <row r="6" spans="1:3" ht="12.75">
      <c r="A6" s="84" t="s">
        <v>191</v>
      </c>
      <c r="B6" s="85"/>
      <c r="C6" s="1"/>
    </row>
    <row r="7" spans="1:3" ht="12.75">
      <c r="A7" s="89" t="s">
        <v>308</v>
      </c>
      <c r="B7" s="89"/>
      <c r="C7" s="133" t="s">
        <v>193</v>
      </c>
    </row>
    <row r="8" spans="1:3" ht="12.75">
      <c r="A8" s="90" t="s">
        <v>309</v>
      </c>
      <c r="B8" s="90"/>
      <c r="C8" s="91" t="s">
        <v>193</v>
      </c>
    </row>
    <row r="9" spans="1:3" ht="12.75">
      <c r="A9" s="84" t="s">
        <v>196</v>
      </c>
      <c r="B9" s="85"/>
      <c r="C9" s="1"/>
    </row>
    <row r="10" spans="1:3" ht="12.75">
      <c r="A10" s="134" t="s">
        <v>310</v>
      </c>
      <c r="B10" s="147">
        <f>B7*B8</f>
        <v>0</v>
      </c>
      <c r="C10" s="1"/>
    </row>
    <row r="11" spans="1:3" ht="12.75">
      <c r="A11" s="95" t="s">
        <v>311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312</v>
      </c>
      <c r="B13" s="149"/>
      <c r="C13" s="1"/>
    </row>
    <row r="14" ht="12.75">
      <c r="A14" s="64" t="s">
        <v>313</v>
      </c>
    </row>
    <row r="17" spans="1:3" s="1" customFormat="1" ht="12.75">
      <c r="A17" s="77" t="s">
        <v>314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315</v>
      </c>
      <c r="B19" s="104"/>
      <c r="C19" s="104"/>
    </row>
    <row r="20" spans="1:3" ht="12.75">
      <c r="A20" s="126" t="s">
        <v>316</v>
      </c>
      <c r="B20" s="104"/>
      <c r="C20" s="104"/>
    </row>
    <row r="21" spans="1:3" ht="12.75">
      <c r="A21" s="124" t="s">
        <v>243</v>
      </c>
      <c r="B21" s="104"/>
      <c r="C21" s="104"/>
    </row>
    <row r="22" spans="1:3" ht="12.75">
      <c r="A22" s="124" t="s">
        <v>317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318</v>
      </c>
      <c r="B24" s="150"/>
      <c r="C24" s="95"/>
    </row>
    <row r="25" spans="1:3" ht="12.75">
      <c r="A25" s="151" t="s">
        <v>191</v>
      </c>
      <c r="B25" s="151"/>
      <c r="C25" s="105"/>
    </row>
    <row r="26" spans="1:3" ht="12.75">
      <c r="A26" s="86" t="s">
        <v>319</v>
      </c>
      <c r="B26" s="90"/>
      <c r="C26" s="87" t="s">
        <v>193</v>
      </c>
    </row>
    <row r="27" spans="1:3" ht="12.75">
      <c r="A27" s="90" t="s">
        <v>320</v>
      </c>
      <c r="B27" s="90"/>
      <c r="C27" s="91" t="s">
        <v>193</v>
      </c>
    </row>
    <row r="28" spans="1:3" ht="12.75">
      <c r="A28" s="151" t="s">
        <v>196</v>
      </c>
      <c r="B28" s="151"/>
      <c r="C28" s="105"/>
    </row>
    <row r="29" spans="1:3" ht="12.75">
      <c r="A29" s="87" t="s">
        <v>321</v>
      </c>
      <c r="B29" s="142">
        <f>B26*B27</f>
        <v>0</v>
      </c>
      <c r="C29" s="105"/>
    </row>
    <row r="30" spans="1:3" ht="12.75">
      <c r="A30" s="93" t="s">
        <v>322</v>
      </c>
      <c r="B30" s="94">
        <f>B24*B29</f>
        <v>0</v>
      </c>
      <c r="C30" s="105"/>
    </row>
    <row r="31" spans="1:3" ht="12.75">
      <c r="A31" s="83" t="s">
        <v>323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324</v>
      </c>
      <c r="B33" s="104"/>
      <c r="C33" s="104"/>
    </row>
    <row r="34" spans="1:3" ht="12.75">
      <c r="A34" s="103" t="s">
        <v>200</v>
      </c>
      <c r="B34" s="104"/>
      <c r="C34" s="104"/>
    </row>
    <row r="35" spans="1:3" ht="12.75">
      <c r="A35" s="103" t="s">
        <v>189</v>
      </c>
      <c r="B35" s="104"/>
      <c r="C35" s="104"/>
    </row>
    <row r="36" ht="12.75">
      <c r="A36" s="82" t="s">
        <v>172</v>
      </c>
    </row>
    <row r="38" spans="1:3" ht="12.75" customHeight="1">
      <c r="A38" s="138" t="s">
        <v>325</v>
      </c>
      <c r="B38" s="138"/>
      <c r="C38" s="138"/>
    </row>
    <row r="39" spans="1:3" ht="12.75" customHeight="1">
      <c r="A39" s="138" t="s">
        <v>326</v>
      </c>
      <c r="B39" s="138"/>
      <c r="C39" s="138"/>
    </row>
    <row r="40" spans="1:3" ht="12.75" customHeight="1">
      <c r="A40" s="138" t="s">
        <v>327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127700</v>
      </c>
      <c r="C12" s="26">
        <v>116700</v>
      </c>
      <c r="D12" s="26">
        <v>244400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132100</v>
      </c>
      <c r="C13" s="26">
        <v>123200</v>
      </c>
      <c r="D13" s="26">
        <v>255300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183900</v>
      </c>
      <c r="C14" s="26">
        <v>174400</v>
      </c>
      <c r="D14" s="26">
        <v>358300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222800</v>
      </c>
      <c r="C15" s="26">
        <v>210400</v>
      </c>
      <c r="D15" s="26">
        <v>433200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221500</v>
      </c>
      <c r="C16" s="26">
        <v>236300</v>
      </c>
      <c r="D16" s="26">
        <v>457800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231400</v>
      </c>
      <c r="C17" s="26">
        <v>310000</v>
      </c>
      <c r="D17" s="26">
        <v>541400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223900</v>
      </c>
      <c r="C18" s="26">
        <v>319900</v>
      </c>
      <c r="D18" s="26">
        <v>543800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240100</v>
      </c>
      <c r="C19" s="26">
        <v>334800</v>
      </c>
      <c r="D19" s="26">
        <v>574900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252200</v>
      </c>
      <c r="C20" s="26">
        <v>332000</v>
      </c>
      <c r="D20" s="26">
        <v>584200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309600</v>
      </c>
      <c r="C21" s="26">
        <v>359800</v>
      </c>
      <c r="D21" s="26">
        <v>669400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310300</v>
      </c>
      <c r="C22" s="26">
        <v>318200</v>
      </c>
      <c r="D22" s="26">
        <v>628500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244300</v>
      </c>
      <c r="C23" s="26">
        <v>247700</v>
      </c>
      <c r="D23" s="26">
        <v>492000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188000</v>
      </c>
      <c r="C24" s="26">
        <v>184500</v>
      </c>
      <c r="D24" s="26">
        <v>372500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422700</v>
      </c>
      <c r="C25" s="26">
        <v>489400</v>
      </c>
      <c r="D25" s="26">
        <v>912100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3310500</v>
      </c>
      <c r="C26" s="28">
        <f>SUM(C12:C25)</f>
        <v>3757300</v>
      </c>
      <c r="D26" s="26">
        <v>7067800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1743400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/>
      <c r="C40" s="44"/>
      <c r="D40" s="45"/>
      <c r="E40" s="46"/>
      <c r="F40" s="45"/>
      <c r="G40" s="46"/>
    </row>
    <row r="41" spans="1:7" s="47" customFormat="1" ht="12.75">
      <c r="A41" s="42" t="s">
        <v>78</v>
      </c>
      <c r="B41" s="43"/>
      <c r="C41" s="44"/>
      <c r="D41" s="45"/>
      <c r="E41" s="46"/>
      <c r="F41" s="45"/>
      <c r="G41" s="46"/>
    </row>
    <row r="42" spans="1:7" s="47" customFormat="1" ht="12.75">
      <c r="A42" s="25" t="s">
        <v>79</v>
      </c>
      <c r="B42" s="43"/>
      <c r="C42" s="44"/>
      <c r="D42" s="45"/>
      <c r="E42" s="46"/>
      <c r="F42" s="45"/>
      <c r="G42" s="46"/>
    </row>
    <row r="43" spans="1:7" s="47" customFormat="1" ht="12.75">
      <c r="A43" s="42" t="s">
        <v>80</v>
      </c>
      <c r="B43" s="43"/>
      <c r="C43" s="44"/>
      <c r="D43" s="45"/>
      <c r="E43" s="46"/>
      <c r="F43" s="45"/>
      <c r="G43" s="46"/>
    </row>
    <row r="44" spans="1:7" s="47" customFormat="1" ht="12.75">
      <c r="A44" s="42" t="s">
        <v>81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82</v>
      </c>
      <c r="B45" s="43"/>
      <c r="C45" s="44"/>
      <c r="D45" s="45"/>
      <c r="E45" s="46"/>
      <c r="F45" s="45"/>
      <c r="G45" s="46"/>
    </row>
    <row r="46" spans="1:7" s="47" customFormat="1" ht="12.75">
      <c r="A46" s="42" t="s">
        <v>83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84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85</v>
      </c>
      <c r="B49" s="43"/>
      <c r="C49" s="44"/>
      <c r="D49" s="45"/>
      <c r="E49" s="46"/>
      <c r="F49" s="45"/>
      <c r="G49" s="46"/>
    </row>
    <row r="50" spans="1:7" s="47" customFormat="1" ht="12.75">
      <c r="A50" s="25" t="s">
        <v>86</v>
      </c>
      <c r="B50" s="43"/>
      <c r="C50" s="44"/>
      <c r="D50" s="45"/>
      <c r="E50" s="46"/>
      <c r="F50" s="45"/>
      <c r="G50" s="46"/>
    </row>
    <row r="51" spans="1:7" s="47" customFormat="1" ht="12.75">
      <c r="A51" s="25" t="s">
        <v>87</v>
      </c>
      <c r="B51" s="43"/>
      <c r="C51" s="44"/>
      <c r="D51" s="45"/>
      <c r="E51" s="46"/>
      <c r="F51" s="45"/>
      <c r="G51" s="46"/>
    </row>
    <row r="52" spans="1:7" s="47" customFormat="1" ht="12.75">
      <c r="A52" s="42" t="s">
        <v>88</v>
      </c>
      <c r="B52" s="43"/>
      <c r="C52" s="44"/>
      <c r="D52" s="45"/>
      <c r="E52" s="46"/>
      <c r="F52" s="45"/>
      <c r="G52" s="46"/>
    </row>
    <row r="53" spans="1:7" s="47" customFormat="1" ht="12.75">
      <c r="A53" s="42" t="s">
        <v>89</v>
      </c>
      <c r="B53" s="43"/>
      <c r="C53" s="44"/>
      <c r="D53" s="45"/>
      <c r="E53" s="46"/>
      <c r="F53" s="45"/>
      <c r="G53" s="46"/>
    </row>
    <row r="54" spans="1:7" s="47" customFormat="1" ht="12.75">
      <c r="A54" s="34" t="s">
        <v>90</v>
      </c>
      <c r="B54" s="43"/>
      <c r="C54" s="44"/>
      <c r="D54" s="45"/>
      <c r="E54" s="46"/>
      <c r="F54" s="45"/>
      <c r="G54" s="46"/>
    </row>
    <row r="55" spans="1:7" s="55" customFormat="1" ht="12.75">
      <c r="A55" s="51" t="s">
        <v>91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92</v>
      </c>
      <c r="B56" s="52"/>
      <c r="C56" s="52"/>
      <c r="D56" s="53"/>
      <c r="E56" s="54"/>
      <c r="F56" s="45"/>
      <c r="G56" s="46"/>
    </row>
    <row r="57" spans="1:7" s="47" customFormat="1" ht="12.75">
      <c r="A57" s="24" t="s">
        <v>93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94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95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96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97</v>
      </c>
      <c r="B62" s="43"/>
      <c r="C62" s="44"/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98</v>
      </c>
      <c r="B63" s="43"/>
      <c r="C63" s="44"/>
      <c r="D63" s="45"/>
      <c r="E63" s="46"/>
      <c r="F63" s="45"/>
      <c r="G63" s="46"/>
    </row>
    <row r="64" spans="1:7" s="11" customFormat="1" ht="12.75">
      <c r="A64" s="42" t="s">
        <v>99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100</v>
      </c>
      <c r="B65" s="43"/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101</v>
      </c>
      <c r="F67" s="49"/>
      <c r="G67" s="49"/>
    </row>
    <row r="68" spans="1:7" ht="12.75">
      <c r="A68" s="11" t="s">
        <v>102</v>
      </c>
      <c r="F68" s="63"/>
      <c r="G68" s="63"/>
    </row>
    <row r="69" spans="1:7" ht="12.75">
      <c r="A69" s="11" t="s">
        <v>103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104</v>
      </c>
    </row>
    <row r="5" spans="1:4" s="68" customFormat="1" ht="12.75" customHeight="1">
      <c r="A5" s="66" t="s">
        <v>105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106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107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108</v>
      </c>
      <c r="B12" s="43"/>
      <c r="C12" s="44"/>
      <c r="D12" s="45"/>
      <c r="E12" s="46"/>
      <c r="F12" s="45"/>
      <c r="G12" s="46"/>
    </row>
    <row r="13" spans="1:7" s="68" customFormat="1" ht="12.75">
      <c r="A13" s="51" t="s">
        <v>109</v>
      </c>
      <c r="B13" s="43"/>
      <c r="C13" s="44"/>
      <c r="D13" s="45"/>
      <c r="E13" s="46"/>
      <c r="F13" s="45"/>
      <c r="G13" s="46"/>
    </row>
    <row r="14" spans="1:7" s="68" customFormat="1" ht="12.75">
      <c r="A14" s="51" t="s">
        <v>110</v>
      </c>
      <c r="B14" s="43"/>
      <c r="C14" s="44"/>
      <c r="D14" s="45"/>
      <c r="E14" s="46"/>
      <c r="F14" s="45"/>
      <c r="G14" s="46"/>
    </row>
    <row r="15" spans="1:13" s="68" customFormat="1" ht="12.75">
      <c r="A15" s="51" t="s">
        <v>111</v>
      </c>
      <c r="B15" s="43"/>
      <c r="C15" s="44"/>
      <c r="D15" s="45"/>
      <c r="E15" s="46"/>
      <c r="F15" s="45"/>
      <c r="G15" s="46"/>
      <c r="M15" s="67"/>
    </row>
    <row r="16" spans="1:13" s="68" customFormat="1" ht="12.75">
      <c r="A16" s="51" t="s">
        <v>112</v>
      </c>
      <c r="B16" s="43"/>
      <c r="C16" s="44"/>
      <c r="D16" s="45"/>
      <c r="E16" s="46"/>
      <c r="F16" s="45"/>
      <c r="G16" s="46"/>
      <c r="M16" s="72"/>
    </row>
    <row r="17" spans="1:13" s="68" customFormat="1" ht="12.75">
      <c r="A17" s="51" t="s">
        <v>113</v>
      </c>
      <c r="B17" s="43"/>
      <c r="C17" s="44"/>
      <c r="D17" s="45"/>
      <c r="E17" s="46"/>
      <c r="F17" s="45"/>
      <c r="G17" s="46"/>
      <c r="M17" s="67"/>
    </row>
    <row r="18" spans="1:13" s="68" customFormat="1" ht="12.75">
      <c r="A18" s="51" t="s">
        <v>114</v>
      </c>
      <c r="B18" s="43"/>
      <c r="C18" s="44"/>
      <c r="D18" s="45"/>
      <c r="E18" s="46"/>
      <c r="F18" s="45"/>
      <c r="G18" s="46"/>
      <c r="M18" s="67"/>
    </row>
    <row r="19" spans="1:13" s="68" customFormat="1" ht="12.75">
      <c r="A19" s="51" t="s">
        <v>115</v>
      </c>
      <c r="B19" s="43"/>
      <c r="C19" s="44"/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116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117</v>
      </c>
      <c r="B22" s="43"/>
      <c r="C22" s="44"/>
      <c r="D22" s="45"/>
      <c r="E22" s="46"/>
      <c r="F22" s="45"/>
      <c r="G22" s="46"/>
    </row>
    <row r="23" spans="1:7" s="68" customFormat="1" ht="12.75">
      <c r="A23" s="51" t="s">
        <v>118</v>
      </c>
      <c r="B23" s="43"/>
      <c r="C23" s="44"/>
      <c r="D23" s="45"/>
      <c r="E23" s="46"/>
      <c r="F23" s="45"/>
      <c r="G23" s="46"/>
    </row>
    <row r="24" spans="1:7" s="68" customFormat="1" ht="12.75">
      <c r="A24" s="51" t="s">
        <v>119</v>
      </c>
      <c r="B24" s="43"/>
      <c r="C24" s="44"/>
      <c r="D24" s="45"/>
      <c r="E24" s="46"/>
      <c r="F24" s="45"/>
      <c r="G24" s="46"/>
    </row>
    <row r="25" spans="1:7" s="68" customFormat="1" ht="12.75">
      <c r="A25" s="51" t="s">
        <v>120</v>
      </c>
      <c r="B25" s="43"/>
      <c r="C25" s="44"/>
      <c r="D25" s="45"/>
      <c r="E25" s="46"/>
      <c r="F25" s="45"/>
      <c r="G25" s="46"/>
    </row>
    <row r="26" spans="1:7" s="68" customFormat="1" ht="12.75">
      <c r="A26" s="51" t="s">
        <v>121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122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123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124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125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126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127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128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129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130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131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132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133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134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135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136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137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138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139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140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141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142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143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144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145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146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102</v>
      </c>
    </row>
    <row r="55" s="1" customFormat="1" ht="12.75">
      <c r="A55" s="1" t="s">
        <v>147</v>
      </c>
    </row>
    <row r="56" s="1" customFormat="1" ht="12.75">
      <c r="A56" s="1" t="s">
        <v>103</v>
      </c>
    </row>
    <row r="57" s="1" customFormat="1" ht="12.75">
      <c r="A57" s="1" t="s">
        <v>148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149</v>
      </c>
    </row>
    <row r="5" spans="1:5" ht="12.75">
      <c r="A5" s="78" t="s">
        <v>150</v>
      </c>
      <c r="B5" s="78" t="s">
        <v>151</v>
      </c>
      <c r="C5" s="78" t="s">
        <v>152</v>
      </c>
      <c r="D5" s="78" t="s">
        <v>153</v>
      </c>
      <c r="E5" s="78" t="s">
        <v>154</v>
      </c>
    </row>
    <row r="6" spans="1:5" ht="12.75">
      <c r="A6" s="79" t="s">
        <v>155</v>
      </c>
      <c r="B6" s="79"/>
      <c r="C6" s="79"/>
      <c r="D6" s="80"/>
      <c r="E6" s="79"/>
    </row>
    <row r="7" spans="1:5" ht="12.75">
      <c r="A7" s="79" t="s">
        <v>156</v>
      </c>
      <c r="B7" s="79"/>
      <c r="C7" s="79"/>
      <c r="D7" s="80"/>
      <c r="E7" s="79"/>
    </row>
    <row r="8" spans="1:5" ht="12.75">
      <c r="A8" s="79" t="s">
        <v>157</v>
      </c>
      <c r="B8" s="79"/>
      <c r="C8" s="79"/>
      <c r="D8" s="80"/>
      <c r="E8" s="79"/>
    </row>
    <row r="9" spans="1:5" ht="12.75">
      <c r="A9" s="79" t="s">
        <v>158</v>
      </c>
      <c r="B9" s="79"/>
      <c r="C9" s="79"/>
      <c r="D9" s="80"/>
      <c r="E9" s="79"/>
    </row>
    <row r="10" spans="1:5" ht="12.75">
      <c r="A10" s="79" t="s">
        <v>159</v>
      </c>
      <c r="B10" s="79"/>
      <c r="C10" s="79"/>
      <c r="D10" s="80"/>
      <c r="E10" s="79"/>
    </row>
    <row r="11" spans="1:5" ht="12.75">
      <c r="A11" s="79" t="s">
        <v>160</v>
      </c>
      <c r="B11" s="79"/>
      <c r="C11" s="79"/>
      <c r="D11" s="80"/>
      <c r="E11" s="79"/>
    </row>
    <row r="12" spans="1:5" ht="12.75">
      <c r="A12" s="79" t="s">
        <v>161</v>
      </c>
      <c r="B12" s="79"/>
      <c r="C12" s="79"/>
      <c r="D12" s="80"/>
      <c r="E12" s="79"/>
    </row>
    <row r="13" spans="1:5" ht="12.75">
      <c r="A13" s="79" t="s">
        <v>162</v>
      </c>
      <c r="B13" s="79"/>
      <c r="C13" s="79"/>
      <c r="D13" s="80"/>
      <c r="E13" s="79"/>
    </row>
    <row r="14" spans="1:5" ht="12.75">
      <c r="A14" s="79" t="s">
        <v>163</v>
      </c>
      <c r="B14" s="79"/>
      <c r="C14" s="79"/>
      <c r="D14" s="80"/>
      <c r="E14" s="79"/>
    </row>
    <row r="15" spans="1:5" ht="12.75">
      <c r="A15" s="79" t="s">
        <v>164</v>
      </c>
      <c r="B15" s="79"/>
      <c r="C15" s="79"/>
      <c r="D15" s="80"/>
      <c r="E15" s="79"/>
    </row>
    <row r="16" spans="1:5" ht="12.75">
      <c r="A16" s="79" t="s">
        <v>165</v>
      </c>
      <c r="B16" s="79"/>
      <c r="C16" s="79"/>
      <c r="D16" s="80"/>
      <c r="E16" s="79"/>
    </row>
    <row r="17" spans="1:5" ht="12.75">
      <c r="A17" s="79" t="s">
        <v>166</v>
      </c>
      <c r="B17" s="79"/>
      <c r="C17" s="79"/>
      <c r="D17" s="80"/>
      <c r="E17" s="79"/>
    </row>
    <row r="18" spans="1:5" ht="12.75">
      <c r="A18" s="79" t="s">
        <v>167</v>
      </c>
      <c r="B18" s="79"/>
      <c r="C18" s="79"/>
      <c r="D18" s="80"/>
      <c r="E18" s="79"/>
    </row>
    <row r="19" spans="1:5" ht="12.75">
      <c r="A19" s="79" t="s">
        <v>168</v>
      </c>
      <c r="B19" s="79"/>
      <c r="C19" s="79"/>
      <c r="D19" s="80"/>
      <c r="E19" s="79"/>
    </row>
    <row r="20" spans="1:5" ht="12.75">
      <c r="A20" s="79" t="s">
        <v>169</v>
      </c>
      <c r="B20" s="79"/>
      <c r="C20" s="79"/>
      <c r="D20" s="79"/>
      <c r="E20" s="79"/>
    </row>
    <row r="22" ht="12.75">
      <c r="A22" s="1" t="s">
        <v>170</v>
      </c>
    </row>
    <row r="23" spans="1:6" ht="12.75" customHeight="1">
      <c r="A23" s="81" t="s">
        <v>171</v>
      </c>
      <c r="B23" s="81"/>
      <c r="C23" s="81"/>
      <c r="D23" s="81"/>
      <c r="E23" s="81"/>
      <c r="F23" s="81"/>
    </row>
    <row r="24" ht="12.75">
      <c r="A24" s="82" t="s">
        <v>172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173</v>
      </c>
      <c r="B5" s="78" t="s">
        <v>174</v>
      </c>
      <c r="C5" s="78" t="s">
        <v>175</v>
      </c>
      <c r="D5" s="78" t="s">
        <v>176</v>
      </c>
      <c r="E5" s="78" t="s">
        <v>177</v>
      </c>
      <c r="F5" s="78" t="s">
        <v>178</v>
      </c>
      <c r="G5" s="78" t="s">
        <v>179</v>
      </c>
      <c r="H5" s="78" t="s">
        <v>180</v>
      </c>
    </row>
    <row r="6" spans="1:8" ht="12.75">
      <c r="A6" s="79" t="s">
        <v>181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182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183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184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185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186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187</v>
      </c>
      <c r="B12" s="79"/>
      <c r="C12" s="79"/>
      <c r="D12" s="79"/>
      <c r="E12" s="79"/>
      <c r="F12" s="79"/>
      <c r="G12" s="79"/>
      <c r="H12" s="79"/>
    </row>
    <row r="14" ht="12.75">
      <c r="A14" s="1" t="s">
        <v>188</v>
      </c>
    </row>
    <row r="15" ht="12.75">
      <c r="A15" s="82" t="s">
        <v>172</v>
      </c>
    </row>
    <row r="16" ht="12.75">
      <c r="A16" s="1" t="s">
        <v>189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190</v>
      </c>
      <c r="B5" s="83"/>
    </row>
    <row r="6" spans="1:2" ht="12.75">
      <c r="A6" s="84" t="s">
        <v>191</v>
      </c>
      <c r="B6" s="85"/>
    </row>
    <row r="7" spans="1:3" ht="12.75">
      <c r="A7" s="86" t="s">
        <v>192</v>
      </c>
      <c r="B7" s="86"/>
      <c r="C7" s="87" t="s">
        <v>193</v>
      </c>
    </row>
    <row r="8" spans="1:3" ht="12.75">
      <c r="A8" s="88" t="s">
        <v>194</v>
      </c>
      <c r="B8" s="89"/>
      <c r="C8" s="87" t="s">
        <v>193</v>
      </c>
    </row>
    <row r="9" spans="1:3" ht="12.75">
      <c r="A9" s="1" t="s">
        <v>195</v>
      </c>
      <c r="B9" s="90"/>
      <c r="C9" s="91" t="s">
        <v>193</v>
      </c>
    </row>
    <row r="10" spans="1:2" ht="12.75">
      <c r="A10" s="84" t="s">
        <v>196</v>
      </c>
      <c r="B10" s="85"/>
    </row>
    <row r="11" spans="1:2" ht="12.75">
      <c r="A11" s="87" t="s">
        <v>197</v>
      </c>
      <c r="B11" s="92">
        <f>B7*B8*B9</f>
        <v>0</v>
      </c>
    </row>
    <row r="12" spans="1:2" ht="12.75">
      <c r="A12" s="93" t="s">
        <v>198</v>
      </c>
      <c r="B12" s="94">
        <f>B11*B5</f>
        <v>0</v>
      </c>
    </row>
    <row r="13" spans="1:2" ht="12.75">
      <c r="A13" s="95" t="s">
        <v>199</v>
      </c>
      <c r="B13" s="96">
        <f>B5-B12</f>
        <v>0</v>
      </c>
    </row>
    <row r="15" ht="12.75">
      <c r="A15" s="1" t="s">
        <v>200</v>
      </c>
    </row>
    <row r="16" ht="12.75">
      <c r="A16" s="82" t="s">
        <v>172</v>
      </c>
    </row>
    <row r="17" ht="12.75">
      <c r="A17" s="1" t="s">
        <v>201</v>
      </c>
    </row>
    <row r="19" ht="12.75">
      <c r="A19" s="1" t="s">
        <v>202</v>
      </c>
    </row>
    <row r="21" ht="12.75">
      <c r="A21" s="81" t="s">
        <v>203</v>
      </c>
    </row>
    <row r="22" ht="12.75">
      <c r="A22" s="1" t="s">
        <v>204</v>
      </c>
    </row>
    <row r="23" ht="12.75">
      <c r="A23" s="1" t="s">
        <v>205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206</v>
      </c>
    </row>
    <row r="5" ht="12.75">
      <c r="A5" s="97" t="s">
        <v>207</v>
      </c>
    </row>
    <row r="7" spans="1:2" ht="12.75">
      <c r="A7" s="83" t="s">
        <v>208</v>
      </c>
      <c r="B7" s="83"/>
    </row>
    <row r="8" spans="1:2" ht="12.75">
      <c r="A8" s="84" t="s">
        <v>191</v>
      </c>
      <c r="B8" s="98"/>
    </row>
    <row r="9" spans="1:3" ht="12.75">
      <c r="A9" s="99" t="s">
        <v>192</v>
      </c>
      <c r="B9" s="99"/>
      <c r="C9" s="86" t="s">
        <v>193</v>
      </c>
    </row>
    <row r="10" spans="1:3" ht="12.75">
      <c r="A10" s="100" t="s">
        <v>209</v>
      </c>
      <c r="B10" s="100"/>
      <c r="C10" s="89" t="s">
        <v>193</v>
      </c>
    </row>
    <row r="11" spans="1:3" ht="12.75">
      <c r="A11" s="88" t="s">
        <v>210</v>
      </c>
      <c r="B11" s="88"/>
      <c r="C11" s="90" t="s">
        <v>193</v>
      </c>
    </row>
    <row r="12" spans="1:2" ht="12.75">
      <c r="A12" s="84" t="s">
        <v>196</v>
      </c>
      <c r="B12" s="101"/>
    </row>
    <row r="13" spans="1:2" ht="12.75">
      <c r="A13" s="87" t="s">
        <v>211</v>
      </c>
      <c r="B13" s="92">
        <f>B9*(B10*B11)</f>
        <v>0</v>
      </c>
    </row>
    <row r="14" spans="1:2" ht="12.75">
      <c r="A14" s="93" t="s">
        <v>212</v>
      </c>
      <c r="B14" s="94">
        <f>B13*B7</f>
        <v>0</v>
      </c>
    </row>
    <row r="15" spans="1:2" ht="12.75">
      <c r="A15" s="95" t="s">
        <v>213</v>
      </c>
      <c r="B15" s="102">
        <f>B7-B14</f>
        <v>0</v>
      </c>
    </row>
    <row r="17" ht="12.75">
      <c r="A17" s="1" t="s">
        <v>200</v>
      </c>
    </row>
    <row r="18" ht="12.75">
      <c r="A18" s="82" t="s">
        <v>172</v>
      </c>
    </row>
    <row r="19" ht="12.75">
      <c r="A19" s="1" t="s">
        <v>189</v>
      </c>
    </row>
    <row r="21" ht="12.75">
      <c r="A21" s="1" t="s">
        <v>214</v>
      </c>
    </row>
    <row r="23" ht="12.75">
      <c r="A23" s="81" t="s">
        <v>215</v>
      </c>
    </row>
    <row r="24" ht="12.75">
      <c r="A24" s="81" t="s">
        <v>216</v>
      </c>
    </row>
    <row r="25" ht="12.75">
      <c r="A25" s="81" t="s">
        <v>217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218</v>
      </c>
    </row>
    <row r="4" s="2" customFormat="1" ht="12.75">
      <c r="A4" s="77"/>
    </row>
    <row r="5" spans="1:3" ht="12.75">
      <c r="A5" s="103" t="s">
        <v>219</v>
      </c>
      <c r="B5" s="104"/>
      <c r="C5" s="104"/>
    </row>
    <row r="6" spans="1:3" ht="12.75">
      <c r="A6" s="103" t="s">
        <v>220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221</v>
      </c>
      <c r="B8" s="106"/>
      <c r="C8" s="107" t="s">
        <v>222</v>
      </c>
    </row>
    <row r="9" spans="1:3" ht="12.75">
      <c r="A9" s="108" t="s">
        <v>223</v>
      </c>
      <c r="B9" s="109"/>
      <c r="C9" s="110"/>
    </row>
    <row r="10" spans="1:3" ht="12.75">
      <c r="A10" s="111" t="s">
        <v>224</v>
      </c>
      <c r="B10" s="112">
        <v>0.72</v>
      </c>
      <c r="C10" s="89" t="s">
        <v>225</v>
      </c>
    </row>
    <row r="11" spans="1:3" ht="12.75">
      <c r="A11" s="89" t="s">
        <v>226</v>
      </c>
      <c r="B11" s="89"/>
      <c r="C11" s="89" t="s">
        <v>193</v>
      </c>
    </row>
    <row r="12" spans="1:3" ht="12.75">
      <c r="A12" s="89" t="s">
        <v>227</v>
      </c>
      <c r="B12" s="112">
        <f>B11*B10</f>
        <v>0</v>
      </c>
      <c r="C12" s="111" t="s">
        <v>228</v>
      </c>
    </row>
    <row r="13" spans="1:3" ht="12.75">
      <c r="A13" s="89" t="s">
        <v>229</v>
      </c>
      <c r="B13" s="113">
        <f>B12*B9</f>
        <v>0</v>
      </c>
      <c r="C13" s="111" t="s">
        <v>230</v>
      </c>
    </row>
    <row r="14" spans="1:3" ht="12.75">
      <c r="A14" s="90" t="s">
        <v>231</v>
      </c>
      <c r="B14" s="114">
        <v>0.9</v>
      </c>
      <c r="C14" s="115" t="s">
        <v>232</v>
      </c>
    </row>
    <row r="15" spans="1:3" ht="24" customHeight="1">
      <c r="A15" s="108" t="s">
        <v>233</v>
      </c>
      <c r="B15" s="116">
        <f>B9-((B10*B11)*B9)</f>
        <v>0</v>
      </c>
      <c r="C15" s="117" t="s">
        <v>234</v>
      </c>
    </row>
    <row r="16" spans="1:3" ht="12.75">
      <c r="A16" s="89" t="s">
        <v>235</v>
      </c>
      <c r="B16" s="118" t="e">
        <f>1-(B15/B9)</f>
        <v>#DIV/0!</v>
      </c>
      <c r="C16" s="95" t="s">
        <v>236</v>
      </c>
    </row>
    <row r="17" spans="1:3" ht="12.75">
      <c r="A17" s="90" t="s">
        <v>237</v>
      </c>
      <c r="B17" s="119">
        <f>B9-B15</f>
        <v>0</v>
      </c>
      <c r="C17" s="105" t="s">
        <v>238</v>
      </c>
    </row>
    <row r="18" spans="1:3" ht="12.75">
      <c r="A18" s="120" t="s">
        <v>239</v>
      </c>
      <c r="B18" s="121">
        <f>IF((B15&gt;B14),B15,B14)</f>
        <v>0.9</v>
      </c>
      <c r="C18" s="95" t="s">
        <v>240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241</v>
      </c>
      <c r="B21" s="2"/>
      <c r="C21" s="125"/>
    </row>
    <row r="22" spans="1:3" ht="12.75">
      <c r="A22" s="126" t="s">
        <v>242</v>
      </c>
      <c r="B22" s="2"/>
      <c r="C22" s="125"/>
    </row>
    <row r="23" spans="1:3" ht="12.75">
      <c r="A23" s="124" t="s">
        <v>243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244</v>
      </c>
      <c r="B25" s="83"/>
      <c r="C25" s="81" t="s">
        <v>245</v>
      </c>
    </row>
    <row r="26" spans="1:3" ht="12.75">
      <c r="A26" s="84" t="s">
        <v>191</v>
      </c>
      <c r="B26" s="85"/>
      <c r="C26" s="81"/>
    </row>
    <row r="27" spans="1:3" ht="12.75">
      <c r="A27" s="86" t="s">
        <v>192</v>
      </c>
      <c r="B27" s="86"/>
      <c r="C27" s="127" t="s">
        <v>193</v>
      </c>
    </row>
    <row r="28" spans="1:3" ht="12.75">
      <c r="A28" s="100" t="s">
        <v>246</v>
      </c>
      <c r="B28" s="89"/>
      <c r="C28" s="127" t="s">
        <v>193</v>
      </c>
    </row>
    <row r="29" spans="1:3" ht="12.75">
      <c r="A29" s="88" t="s">
        <v>210</v>
      </c>
      <c r="B29" s="90"/>
      <c r="C29" s="128" t="s">
        <v>193</v>
      </c>
    </row>
    <row r="30" spans="1:3" ht="12.75">
      <c r="A30" s="84" t="s">
        <v>196</v>
      </c>
      <c r="B30" s="85"/>
      <c r="C30" s="81"/>
    </row>
    <row r="31" spans="1:3" ht="12.75">
      <c r="A31" s="87" t="s">
        <v>247</v>
      </c>
      <c r="B31" s="92">
        <f>B27*(B28*B29)</f>
        <v>0</v>
      </c>
      <c r="C31" s="81"/>
    </row>
    <row r="32" spans="1:3" ht="12.75">
      <c r="A32" s="93" t="s">
        <v>248</v>
      </c>
      <c r="B32" s="94">
        <f>B31*B25</f>
        <v>0</v>
      </c>
      <c r="C32" s="81"/>
    </row>
    <row r="33" spans="1:3" ht="12.75">
      <c r="A33" s="83" t="s">
        <v>249</v>
      </c>
      <c r="B33" s="102">
        <f>B25-B32</f>
        <v>0</v>
      </c>
      <c r="C33" s="1"/>
    </row>
    <row r="34" spans="1:3" ht="12.75">
      <c r="A34" s="1" t="s">
        <v>250</v>
      </c>
      <c r="B34" s="1"/>
      <c r="C34" s="1"/>
    </row>
    <row r="35" spans="1:3" ht="12.75">
      <c r="A35" s="82" t="s">
        <v>172</v>
      </c>
      <c r="B35" s="1"/>
      <c r="C35" s="1"/>
    </row>
    <row r="36" ht="12.75">
      <c r="A36" s="129" t="s">
        <v>251</v>
      </c>
    </row>
    <row r="37" spans="1:3" ht="12.75" customHeight="1">
      <c r="A37" s="81" t="s">
        <v>215</v>
      </c>
      <c r="B37" s="81"/>
      <c r="C37" s="81"/>
    </row>
    <row r="38" ht="12.75">
      <c r="A38" s="81" t="s">
        <v>252</v>
      </c>
    </row>
    <row r="39" ht="12.75">
      <c r="A39" s="81" t="s">
        <v>253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254</v>
      </c>
      <c r="B5" s="130"/>
      <c r="C5" s="1"/>
    </row>
    <row r="6" spans="1:3" ht="12.75">
      <c r="A6" s="131" t="s">
        <v>255</v>
      </c>
      <c r="B6" s="132"/>
      <c r="C6" s="1"/>
    </row>
    <row r="7" spans="1:3" ht="12.75">
      <c r="A7" s="84" t="s">
        <v>191</v>
      </c>
      <c r="B7" s="98"/>
      <c r="C7" s="1"/>
    </row>
    <row r="8" spans="1:3" ht="12.75">
      <c r="A8" s="89" t="s">
        <v>256</v>
      </c>
      <c r="B8" s="83"/>
      <c r="C8" s="133" t="s">
        <v>193</v>
      </c>
    </row>
    <row r="9" spans="1:3" ht="12.75">
      <c r="A9" s="90" t="s">
        <v>257</v>
      </c>
      <c r="B9" s="83"/>
      <c r="C9" s="133" t="s">
        <v>193</v>
      </c>
    </row>
    <row r="10" spans="1:3" ht="12.75">
      <c r="A10" s="84" t="s">
        <v>196</v>
      </c>
      <c r="B10" s="85"/>
      <c r="C10" s="1"/>
    </row>
    <row r="11" spans="1:3" ht="12.75">
      <c r="A11" s="134" t="s">
        <v>258</v>
      </c>
      <c r="B11" s="135">
        <f>B8*B9</f>
        <v>0</v>
      </c>
      <c r="C11" s="1"/>
    </row>
    <row r="12" spans="1:3" ht="12.75">
      <c r="A12" s="95" t="s">
        <v>259</v>
      </c>
      <c r="B12" s="136">
        <f>B5-(B11*B5)</f>
        <v>0</v>
      </c>
      <c r="C12" s="1"/>
    </row>
    <row r="13" spans="1:3" ht="12.75">
      <c r="A13" s="95" t="s">
        <v>260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261</v>
      </c>
      <c r="B15" s="1"/>
      <c r="C15" s="1"/>
    </row>
    <row r="17" ht="12.75">
      <c r="A17" s="137" t="s">
        <v>262</v>
      </c>
    </row>
    <row r="18" ht="12.75">
      <c r="A18" s="138" t="s">
        <v>263</v>
      </c>
    </row>
    <row r="19" ht="12.75">
      <c r="A19" s="138" t="s">
        <v>264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