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OFC-E1.1" sheetId="4" r:id="rId4"/>
    <sheet name="OFC-E1.2" sheetId="5" r:id="rId5"/>
    <sheet name="OFC-E2.1" sheetId="6" r:id="rId6"/>
    <sheet name="OFC-E2.2" sheetId="7" r:id="rId7"/>
    <sheet name="OFC-E2.3" sheetId="8" r:id="rId8"/>
    <sheet name="OFC-E2.4" sheetId="9" r:id="rId9"/>
    <sheet name="OFC-E2.5" sheetId="10" r:id="rId10"/>
    <sheet name="OFC-E3.1" sheetId="11" r:id="rId11"/>
    <sheet name="OFC-E3.2" sheetId="12" r:id="rId12"/>
    <sheet name="OFC-E3.3" sheetId="13" r:id="rId13"/>
    <sheet name="OFC-E3.4" sheetId="14" r:id="rId14"/>
    <sheet name="OFC-E3.5" sheetId="15" r:id="rId15"/>
    <sheet name="OFC-E4.1" sheetId="16" r:id="rId16"/>
    <sheet name="OFC-E4.2" sheetId="17" r:id="rId17"/>
    <sheet name="OFC-E4.3" sheetId="18" r:id="rId18"/>
    <sheet name="OFC-E4.4" sheetId="19" r:id="rId19"/>
    <sheet name="OFC-Interv1" sheetId="20" r:id="rId20"/>
    <sheet name="OFC-Interv2" sheetId="21" r:id="rId21"/>
    <sheet name="OFC-Interv3" sheetId="22" r:id="rId22"/>
    <sheet name="OFC-NA1" sheetId="23" r:id="rId23"/>
    <sheet name="OFC-NA3" sheetId="24" r:id="rId24"/>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'HealthServices'!$A$1:$G$57</definedName>
    <definedName name="_xlnm.Print_Area_10">'OFC-E3.1'!$A$1:$F$30</definedName>
    <definedName name="_xlnm.Print_Area_11">'OFC-E3.2'!$A$1:$C$28</definedName>
    <definedName name="_xlnm.Print_Area_12">'OFC-E3.3'!$A$1:$G$17</definedName>
    <definedName name="_xlnm.Print_Area_13">'OFC-E3.4'!$A$1:$G$18</definedName>
    <definedName name="_xlnm.Print_Area_14">'OFC-E3.5'!$A$1:$D$31</definedName>
    <definedName name="_xlnm.Print_Area_15">'OFC-E4.1'!$A$1:$D$18</definedName>
    <definedName name="_xlnm.Print_Area_16">'OFC-E4.2'!$A$1:$D$18</definedName>
    <definedName name="_xlnm.Print_Area_17">'OFC-E4.3'!$A$1:$E$14</definedName>
    <definedName name="_xlnm.Print_Area_18">'OFC-E4.4'!$A$1:$E$11</definedName>
    <definedName name="_xlnm.Print_Area_19">'OFC-Interv1'!$A$1:$D$25</definedName>
    <definedName name="_xlnm.Print_Area_2">'Intro'!$A$1:$B$31</definedName>
    <definedName name="_xlnm.Print_Area_20">'OFC-Interv2'!$A$2:$C$26</definedName>
    <definedName name="_xlnm.Print_Area_21">'OFC-Interv3'!$A$2:$C$16</definedName>
    <definedName name="_xlnm.Print_Area_22">'OFC-NA1'!$A$1:$E$20</definedName>
    <definedName name="_xlnm.Print_Area_23">'OFC-NA3'!$A$1:$E$56</definedName>
    <definedName name="_xlnm.Print_Area_3">'OFC-E1.1'!$A$1:$G$37</definedName>
    <definedName name="_xlnm.Print_Area_4">'OFC-E1.2'!$A$1:$E$37</definedName>
    <definedName name="_xlnm.Print_Area_5">'OFC-E2.1'!$A$1:$D$23</definedName>
    <definedName name="_xlnm.Print_Area_6">'OFC-E2.2'!$A$1:$D$23</definedName>
    <definedName name="_xlnm.Print_Area_7">'OFC-E2.3'!$A$1:$D$42</definedName>
    <definedName name="_xlnm.Print_Area_8">'OFC-E2.4'!$A$1:$G$15</definedName>
    <definedName name="_xlnm.Print_Area_9">'OFC-E2.5'!$A$1:$D$20</definedName>
  </definedNames>
  <calcPr fullCalcOnLoad="1"/>
</workbook>
</file>

<file path=xl/sharedStrings.xml><?xml version="1.0" encoding="utf-8"?>
<sst xmlns="http://schemas.openxmlformats.org/spreadsheetml/2006/main" count="905" uniqueCount="531">
  <si>
    <t>PHG Needs Assessment Calculator</t>
  </si>
  <si>
    <t>Tajikistan</t>
  </si>
  <si>
    <t>Orofacial Clefts</t>
  </si>
  <si>
    <t>Welcome to the PHG Health Needs Assessment Calculator for Orofacial Clefts.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</si>
  <si>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</si>
  <si>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</si>
  <si>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</si>
  <si>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</si>
  <si>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</si>
  <si>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</si>
  <si>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OFC Epidemiology 1.1: Country epidemiology</t>
  </si>
  <si>
    <t>OFC-E1.1</t>
  </si>
  <si>
    <t>OFC Epidemiology 1.2: International comparison</t>
  </si>
  <si>
    <t>OFC-E1.2</t>
  </si>
  <si>
    <t>OFC Epidemiology 2.1: Data on affected pregnancies: Research studies</t>
  </si>
  <si>
    <t>OFC-E2.1</t>
  </si>
  <si>
    <t>OFC Epidemiology 2.2: Data on affected pregnancies: Surveillance</t>
  </si>
  <si>
    <t>OFC-E2.2</t>
  </si>
  <si>
    <t>OFC Epidemiology 2.3: Data on affected pregnancies: Other sources</t>
  </si>
  <si>
    <t>OFC-E2.3</t>
  </si>
  <si>
    <t>OFC Epidemiology 2.4: Summary of affected pregnancies</t>
  </si>
  <si>
    <t>OFC-E2.4</t>
  </si>
  <si>
    <t>OFC Epidemiology 2.5: Sub-population variation in affected pregnancies</t>
  </si>
  <si>
    <t>OFC-E2.5</t>
  </si>
  <si>
    <t>OFC Epidemiology 3.1: Mortality data: Research studies</t>
  </si>
  <si>
    <t>OFC-E3.1</t>
  </si>
  <si>
    <t>OFC Epidemiology 3.2: Mortality data: Vital registration data</t>
  </si>
  <si>
    <t>OFC-E3.2</t>
  </si>
  <si>
    <t>OFC Epidemiology 3.3: Mortality data: Other sources</t>
  </si>
  <si>
    <t>OFC-E3.3</t>
  </si>
  <si>
    <t>OFC Epidemiology 3.4: Summary mortality estimates</t>
  </si>
  <si>
    <t>OFC-E3.4</t>
  </si>
  <si>
    <t>OFC Epidemiology 3.5: Sub-population variation in mortality</t>
  </si>
  <si>
    <t>OFC-E3.5</t>
  </si>
  <si>
    <t>OFC Epidemiology 4.1: Population prevalence: Research studies</t>
  </si>
  <si>
    <t>OFC-E4.1</t>
  </si>
  <si>
    <t>OFC Epidemiology 4.2: Population prevalence: Other sources</t>
  </si>
  <si>
    <t>OFC-E4.2</t>
  </si>
  <si>
    <t>OFC Epidemiology 4.3: Summary of population prevalence</t>
  </si>
  <si>
    <t>OFC-E4.3</t>
  </si>
  <si>
    <t>OFC Epidemiology 4.4: Sub-population prevalence variation</t>
  </si>
  <si>
    <t>OFC-E4.4</t>
  </si>
  <si>
    <t>OFC Interventions 1: Effect of folic acid fortification</t>
  </si>
  <si>
    <t>OFC-Interv1</t>
  </si>
  <si>
    <t>OFC Interventions 2: Effect of folic acid supplementation</t>
  </si>
  <si>
    <t>OFC-Interv2</t>
  </si>
  <si>
    <t>OFC Interventions 3: Effect of newborn diagnosis and treatment</t>
  </si>
  <si>
    <t>OFC-Interv3</t>
  </si>
  <si>
    <t>OFC Needs Assessment: Quantitative baseline</t>
  </si>
  <si>
    <t>OFC-NA1</t>
  </si>
  <si>
    <t>OFC Needs Assessment: Quantitative assessment of interventions</t>
  </si>
  <si>
    <t>OFC-NA3</t>
  </si>
  <si>
    <t>(There is no sheet OFC-NA2.)</t>
  </si>
  <si>
    <r>
      <t>Note: The Calculator sheets already contain modelled estimates from the PHGDB; note that these estimates do not include OFCs associated with chromosomal disorders and other structural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</si>
  <si>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</si>
  <si>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</si>
  <si>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</si>
  <si>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</si>
  <si>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</si>
  <si>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</si>
  <si>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</si>
  <si>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</si>
  <si>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</si>
  <si>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</si>
  <si>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</si>
  <si>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</si>
  <si>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</si>
  <si>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</si>
  <si>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</si>
  <si>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</si>
  <si>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</si>
  <si>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</si>
  <si>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</si>
  <si>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</si>
  <si>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</si>
  <si>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</si>
  <si>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</si>
  <si>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</si>
  <si>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</si>
  <si>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</si>
  <si>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</si>
  <si>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</si>
  <si>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</si>
  <si>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2007 reported in 2008</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</si>
  <si>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</si>
  <si>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</si>
  <si>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</si>
  <si>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</si>
  <si>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</si>
  <si>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</si>
  <si>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</si>
  <si>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</si>
  <si>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</si>
  <si>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</si>
  <si>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</si>
  <si>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28</t>
  </si>
  <si>
    <t>Unicef, 2013</t>
  </si>
  <si>
    <t>Still birth rate (SB): Still births (SB) / year / 1000 total births</t>
  </si>
  <si>
    <t>11.99</t>
  </si>
  <si>
    <t>WHO, 2009</t>
  </si>
  <si>
    <t>Total births in 1000s (LB+SB) per year</t>
  </si>
  <si>
    <t>Infant mortality rate: infant deaths / 1000 LB / year</t>
  </si>
  <si>
    <t>Under-5 mortality rate: U5 deaths / 1000 LB / year</t>
  </si>
  <si>
    <t>Percentage births in women &gt;35 years</t>
  </si>
  <si>
    <t>Life expectancy at birth (yrs)</t>
  </si>
  <si>
    <t>67.53</t>
  </si>
  <si>
    <t xml:space="preserve">% of marriages consanguineous </t>
  </si>
  <si>
    <t>Maternal health</t>
  </si>
  <si>
    <t>Prenatal visits – at least 1 visit (%)</t>
  </si>
  <si>
    <t>88.8</t>
  </si>
  <si>
    <t>Prenatal visits – at least 4 visits (%)</t>
  </si>
  <si>
    <t>49.4</t>
  </si>
  <si>
    <t>Births attended by skilled health personnel (%)</t>
  </si>
  <si>
    <t>87.7</t>
  </si>
  <si>
    <t>Contraception prevalence rate (%)</t>
  </si>
  <si>
    <t>37.1</t>
  </si>
  <si>
    <t>Unmet need for family planning (%)</t>
  </si>
  <si>
    <t> </t>
  </si>
  <si>
    <t>Total fertility rate</t>
  </si>
  <si>
    <t>3.24</t>
  </si>
  <si>
    <t>% home births</t>
  </si>
  <si>
    <t>% births at health care services</t>
  </si>
  <si>
    <t>87.70</t>
  </si>
  <si>
    <t>Newborn health</t>
  </si>
  <si>
    <t>Number of neonatal examinations by SBA / trained staff</t>
  </si>
  <si>
    <t>% neonatal examinations by SBA/ trained staff</t>
  </si>
  <si>
    <t>Socio-economic indicators</t>
  </si>
  <si>
    <t>Gross national income per capita (PPP int. $)</t>
  </si>
  <si>
    <t>2310</t>
  </si>
  <si>
    <t>% population living on &lt; US$1 per day</t>
  </si>
  <si>
    <t>21.5</t>
  </si>
  <si>
    <t>Birth registration coverage (%)</t>
  </si>
  <si>
    <t>88.3</t>
  </si>
  <si>
    <t>WHO 2005</t>
  </si>
  <si>
    <t>Death registration coverage (%)</t>
  </si>
  <si>
    <t>50-74</t>
  </si>
  <si>
    <t>WHO, 2005</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</si>
  <si>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</si>
  <si>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</si>
  <si>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</si>
  <si>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</si>
  <si>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</si>
  <si>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</si>
  <si>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</si>
  <si>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</si>
  <si>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135.4</t>
  </si>
  <si>
    <t>WHO 2011</t>
  </si>
  <si>
    <t>Total expenditure on health as percentage of GDP</t>
  </si>
  <si>
    <t>5.8</t>
  </si>
  <si>
    <t xml:space="preserve">Per capita government expenditure on health (PPP int. $) </t>
  </si>
  <si>
    <t>40</t>
  </si>
  <si>
    <t xml:space="preserve">External resources for health as percentage of total expenditure on health </t>
  </si>
  <si>
    <t>1</t>
  </si>
  <si>
    <t xml:space="preserve">General government expenditure on health as percentage of total expenditure on health  </t>
  </si>
  <si>
    <t>29.6</t>
  </si>
  <si>
    <t xml:space="preserve">Out-of-pocket expenditure as percentage of private expenditure on health </t>
  </si>
  <si>
    <t>85.4</t>
  </si>
  <si>
    <t xml:space="preserve">Private expenditure on health as percentage of total expenditure on health </t>
  </si>
  <si>
    <t>70.4</t>
  </si>
  <si>
    <t xml:space="preserve">General government expenditure on health as percentage of total government expenditure </t>
  </si>
  <si>
    <t>6.2</t>
  </si>
  <si>
    <t>Health Workforce</t>
  </si>
  <si>
    <t>Number of nursing and midwifery personnel</t>
  </si>
  <si>
    <t>33165</t>
  </si>
  <si>
    <t>WHO, 2006</t>
  </si>
  <si>
    <t xml:space="preserve">Nursing and midwifery personnel density (per 10,000 population)  </t>
  </si>
  <si>
    <t>50.3</t>
  </si>
  <si>
    <t>Number of physicians</t>
  </si>
  <si>
    <t>13267</t>
  </si>
  <si>
    <t xml:space="preserve">Physician density (per 10 000 population) </t>
  </si>
  <si>
    <t>20.128</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</si>
  <si>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</si>
  <si>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</si>
  <si>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</si>
  <si>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</si>
  <si>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</si>
  <si>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</si>
  <si>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</si>
  <si>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</si>
  <si>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</si>
  <si>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</si>
  <si>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</si>
  <si>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</si>
  <si>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</si>
  <si>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</si>
  <si>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</si>
  <si>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</si>
  <si>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</si>
  <si>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</si>
  <si>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</si>
  <si>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</si>
  <si>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</si>
  <si>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</si>
  <si>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</si>
  <si>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</si>
  <si>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</si>
  <si>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terminations of pregnancies for fetal defects</t>
  </si>
  <si>
    <t>GDP = gross domestic product</t>
  </si>
  <si>
    <t>CD = congenital disorders</t>
  </si>
  <si>
    <t xml:space="preserve">Orofacial Clefts </t>
  </si>
  <si>
    <t>Epidemiological indicator</t>
  </si>
  <si>
    <t>Range</t>
  </si>
  <si>
    <t>PHGDB minimum estimates</t>
  </si>
  <si>
    <t>Source</t>
  </si>
  <si>
    <t>Year of estimate</t>
  </si>
  <si>
    <t>Prevalence at birth and by age-group(/1000)</t>
  </si>
  <si>
    <t>Live birth prevalence  (LB)</t>
  </si>
  <si>
    <t>0.81</t>
  </si>
  <si>
    <t>Stillbirth prevalence (SB)</t>
  </si>
  <si>
    <t>0.01</t>
  </si>
  <si>
    <t>Total birth prevalence (LB+SB)</t>
  </si>
  <si>
    <t>0.82</t>
  </si>
  <si>
    <t>All age groups</t>
  </si>
  <si>
    <t>&lt;1 year olds</t>
  </si>
  <si>
    <t>1-4 year olds</t>
  </si>
  <si>
    <t>5-14 year olds</t>
  </si>
  <si>
    <t>15-44 year olds</t>
  </si>
  <si>
    <t>45+ year olds</t>
  </si>
  <si>
    <t>Number of cases by age group</t>
  </si>
  <si>
    <t>Annual live births</t>
  </si>
  <si>
    <t>151</t>
  </si>
  <si>
    <t>No. of cases by level of impairment</t>
  </si>
  <si>
    <t>No or minor disability*</t>
  </si>
  <si>
    <t>Moderate disability**</t>
  </si>
  <si>
    <t>Severe disability***</t>
  </si>
  <si>
    <t>Mortality and morbidity</t>
  </si>
  <si>
    <t xml:space="preserve">Mean life expectancy (yrs) </t>
  </si>
  <si>
    <t>13.5</t>
  </si>
  <si>
    <t>No. deaths &lt; 1yr</t>
  </si>
  <si>
    <t>85</t>
  </si>
  <si>
    <t>No. deaths 1-4 yrs</t>
  </si>
  <si>
    <t>21</t>
  </si>
  <si>
    <t>No. deaths &lt; 5 yrs</t>
  </si>
  <si>
    <t>106</t>
  </si>
  <si>
    <t>Infant mortality / 1000 LB</t>
  </si>
  <si>
    <t>0.46</t>
  </si>
  <si>
    <t>Under-5 mortality / 1000 LB</t>
  </si>
  <si>
    <t>0.57</t>
  </si>
  <si>
    <t>Years of life lost</t>
  </si>
  <si>
    <t>LB = live births *Repaired OFC, effective cure,** Repaired OFC, residual problems, ***Unrepaired OFC (see background chapter)</t>
  </si>
  <si>
    <t>Your chosen estimates</t>
  </si>
  <si>
    <t>Comparison</t>
  </si>
  <si>
    <t>Country</t>
  </si>
  <si>
    <t>Region</t>
  </si>
  <si>
    <t>World</t>
  </si>
  <si>
    <t>Prevalence at birth and by age-group (/1000 people)</t>
  </si>
  <si>
    <t>(Asia, Central)</t>
  </si>
  <si>
    <t>0.80</t>
  </si>
  <si>
    <t>0.89</t>
  </si>
  <si>
    <t>0.90</t>
  </si>
  <si>
    <t>Number of cases by age-group</t>
  </si>
  <si>
    <t>1,328</t>
  </si>
  <si>
    <t>119,796</t>
  </si>
  <si>
    <t>No. cases by level of impairment</t>
  </si>
  <si>
    <t>No or minimum disability*</t>
  </si>
  <si>
    <t>17.4</t>
  </si>
  <si>
    <t>28.60</t>
  </si>
  <si>
    <t>678</t>
  </si>
  <si>
    <t>36,310</t>
  </si>
  <si>
    <t>166</t>
  </si>
  <si>
    <t>8,789</t>
  </si>
  <si>
    <t>844</t>
  </si>
  <si>
    <t>45,099</t>
  </si>
  <si>
    <t>0.51</t>
  </si>
  <si>
    <t>0.30</t>
  </si>
  <si>
    <t>0.64</t>
  </si>
  <si>
    <t>0.38</t>
  </si>
  <si>
    <t>Study author, year, site</t>
  </si>
  <si>
    <t>Sample size</t>
  </si>
  <si>
    <t>Study quality and representativeness</t>
  </si>
  <si>
    <t>Main findings</t>
  </si>
  <si>
    <t>Based on the studies listed above (or in section OFC-E2.1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</si>
  <si>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</si>
  <si>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</si>
  <si>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</si>
  <si>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</si>
  <si>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</si>
  <si>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</si>
  <si>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</si>
  <si>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</si>
  <si>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</si>
  <si>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</si>
  <si>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TB = total births (live births + stillbirths)</t>
  </si>
  <si>
    <t>Based on surveillance data, enter the best estimates for the prevalence of the condition in live births and stillbirths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</si>
  <si>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</si>
  <si>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</si>
  <si>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</si>
  <si>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 ToP = termination of pregnancy</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</si>
  <si>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</si>
  <si>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</si>
  <si>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</si>
  <si>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</si>
  <si>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</si>
  <si>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</si>
  <si>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</si>
  <si>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</si>
  <si>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</si>
  <si>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</si>
  <si>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</si>
  <si>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</si>
  <si>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</si>
  <si>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</si>
  <si>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</si>
  <si>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</si>
  <si>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</si>
  <si>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</si>
  <si>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</si>
  <si>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</si>
  <si>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</si>
  <si>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</si>
  <si>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</si>
  <si>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</si>
  <si>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</si>
  <si>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</si>
  <si>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</si>
  <si>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</si>
  <si>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</si>
  <si>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</si>
  <si>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</si>
  <si>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</si>
  <si>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</si>
  <si>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</si>
  <si>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2</t>
  </si>
  <si>
    <t>Stillbirth prevalence / 1000 TB /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</si>
  <si>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</si>
  <si>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</si>
  <si>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</si>
  <si>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</si>
  <si>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</si>
  <si>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</si>
  <si>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</si>
  <si>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</si>
  <si>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</si>
  <si>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</si>
  <si>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</si>
  <si>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</si>
  <si>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</si>
  <si>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</si>
  <si>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</si>
  <si>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</si>
  <si>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</si>
  <si>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</si>
  <si>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</si>
  <si>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</si>
  <si>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</si>
  <si>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</si>
  <si>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</si>
  <si>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</si>
  <si>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</si>
  <si>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</si>
  <si>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</si>
  <si>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</si>
  <si>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</si>
  <si>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</si>
  <si>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</si>
  <si>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</si>
  <si>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</si>
  <si>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</si>
  <si>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</si>
  <si>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</si>
  <si>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</si>
  <si>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</si>
  <si>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</si>
  <si>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</si>
  <si>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</si>
  <si>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</si>
  <si>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</si>
  <si>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</si>
  <si>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</si>
  <si>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</si>
  <si>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</si>
  <si>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</si>
  <si>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</si>
  <si>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</si>
  <si>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187</t>
  </si>
  <si>
    <t>Number of annual affected neonatal deaths</t>
  </si>
  <si>
    <t>43</t>
  </si>
  <si>
    <t>Number of affected neonatal deaths / 1000 LB</t>
  </si>
  <si>
    <t>0.23</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</si>
  <si>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</si>
  <si>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</si>
  <si>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</si>
  <si>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</si>
  <si>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</si>
  <si>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</si>
  <si>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</si>
  <si>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</si>
  <si>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</si>
  <si>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</si>
  <si>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</si>
  <si>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</si>
  <si>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</si>
  <si>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</si>
  <si>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</si>
  <si>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</si>
  <si>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</si>
  <si>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</si>
  <si>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</si>
  <si>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</si>
  <si>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</si>
  <si>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OFC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</si>
  <si>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</si>
  <si>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</si>
  <si>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</si>
  <si>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</si>
  <si>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</si>
  <si>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</si>
  <si>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</si>
  <si>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</si>
  <si>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OFC Interventions 1: Effect of folic acid fortification*</t>
  </si>
  <si>
    <t xml:space="preserve">This sheet allows you to estimate the potential reduction in OFC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</si>
  <si>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</si>
  <si>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</si>
  <si>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</si>
  <si>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OFC prevalence per 1000 TB</t>
  </si>
  <si>
    <t>Present dosage (ppm)</t>
  </si>
  <si>
    <t>Range: 1.5 to 3</t>
  </si>
  <si>
    <t>Present coverage of fortification</t>
  </si>
  <si>
    <t>¹Baseline OFC prevalence per 1000 TB, with no folic acid fortification**</t>
  </si>
  <si>
    <t>Potential scenarios, based on your present situation</t>
  </si>
  <si>
    <t>Vary dosage (ppm)</t>
  </si>
  <si>
    <t>Vary proportional population coverage</t>
  </si>
  <si>
    <t>Estimated reduction in OFCs through folic acid fortification, per 1000 TB²</t>
  </si>
  <si>
    <t>Do not delete this value!</t>
  </si>
  <si>
    <t>Resulting prevalence of OFCs after folic acid fortification, per 1000 TB</t>
  </si>
  <si>
    <t>ppm = parts per million</t>
  </si>
  <si>
    <t>TB = total births (live births + still births)</t>
  </si>
  <si>
    <t xml:space="preserve">* The effect of folic acid on OFCs is assumed to be 25% of the effect on  neural tube defects. </t>
  </si>
  <si>
    <t xml:space="preserve">The regression formula underlying the effect on neural tube defects is given in the NTD Calculator in this Toolkit. </t>
  </si>
  <si>
    <t xml:space="preserve">** Not considering the effects of other interventions on prevalence. </t>
  </si>
  <si>
    <t>¹(Present estimated prevalence-(1.07*coverage*0.25)+(0.15*ppm*coverage*0.25))/(1-0.88*coverage*0.25)))</t>
  </si>
  <si>
    <t>²((0.25*(Baseline OFC-(1.07*coverage+0.12*baseline OFC*coverage-0.15*dosage*coverage+baseline-baseline*coverage))))</t>
  </si>
  <si>
    <t>³Baseline OFC prevalence – estimated reduction in OFC after fortification</t>
  </si>
  <si>
    <t>Effect of supplementation (with no fortification)</t>
  </si>
  <si>
    <t>Baseline prevalence with no folic acid intervention (per 1000 TB)</t>
  </si>
  <si>
    <t xml:space="preserve">This can be taken from the appropriate cell (baseline OFC prevalence) in sheet OFC-Interv1. </t>
  </si>
  <si>
    <t>Maximum proportional reduction (assuming 100% coverage)</t>
  </si>
  <si>
    <t>This value is fixed at 0.18</t>
  </si>
  <si>
    <t>Population supplementation coverage</t>
  </si>
  <si>
    <t>Actual proportional reduction</t>
  </si>
  <si>
    <t>Maximum proportional reduction x Coverage</t>
  </si>
  <si>
    <t>Actual prevalence reduction (per 1000 TB)</t>
  </si>
  <si>
    <t>Baseline incidence x Actual proportional reduction</t>
  </si>
  <si>
    <t>New prevalence</t>
  </si>
  <si>
    <t>Baseline prevalence with no intervention -((Maximum prop. Reduction x Pop. Supp. Coverage) X Baseline prevalence)</t>
  </si>
  <si>
    <t>% prevalence reduction</t>
  </si>
  <si>
    <t>1-(New prevalance/Baseline prevalence)</t>
  </si>
  <si>
    <t xml:space="preserve">Absolute prevalence reduction (per 1000 TB) </t>
  </si>
  <si>
    <t>Baseline prevalence – New prevalence</t>
  </si>
  <si>
    <t>Now you can see below the potential combined effect of folate fortification and supplementation:</t>
  </si>
  <si>
    <t>Additional effect of supplementation, given fortification</t>
  </si>
  <si>
    <t xml:space="preserve">This value can be changed. </t>
  </si>
  <si>
    <t>After fortification</t>
  </si>
  <si>
    <t xml:space="preserve">This can be taken from the appropriate cell (resulting OFC prevalence) in sheet OFC-Interv1. </t>
  </si>
  <si>
    <t>After supplementation</t>
  </si>
  <si>
    <t>Requires input in blank cells above</t>
  </si>
  <si>
    <t>After fortification and supplementation¹</t>
  </si>
  <si>
    <t>OFC = orofacial clefts</t>
  </si>
  <si>
    <t>¹Prevalence after fortification-(Additional effect of supplementation*prevalence after supplementation)</t>
  </si>
  <si>
    <t>Baseline birth prevalence of orofacial clefts, per 1000 LB</t>
  </si>
  <si>
    <t>Variables</t>
  </si>
  <si>
    <t>Coverage of newborn screening</t>
  </si>
  <si>
    <t>Proportion of positive-screened patients receiving treatment</t>
  </si>
  <si>
    <t>Effectiveness of treatment</t>
  </si>
  <si>
    <t>Results</t>
  </si>
  <si>
    <t>Proportional reduction of prevalence of untreated OFCs through NBS and treatment¹</t>
  </si>
  <si>
    <t>Prevalence of untreated OFCs after newborn screening and treatment, per 1000 LB²</t>
  </si>
  <si>
    <t>OFCs = orofacial clefts</t>
  </si>
  <si>
    <t>NBS = newborn screening</t>
  </si>
  <si>
    <t>¹Coverage of newborn screening X Proportion of screen-positive cases receiving treatment X Effectiveness of treatment</t>
  </si>
  <si>
    <t>²Baseline birth prevalence – (Proportional reduction of untreated cases of OFC X Baseline birth prevalence)</t>
  </si>
  <si>
    <t>OFC Needs assessment 1: Quantitative baseline</t>
  </si>
  <si>
    <t>Table OFC-NA1a   Burden of Orofacial Clefts in pregnancy, at birth and at population level</t>
  </si>
  <si>
    <t>Number (n)</t>
  </si>
  <si>
    <t>n/1000 total births</t>
  </si>
  <si>
    <t>Range of prevalence</t>
  </si>
  <si>
    <t>Annual affected live births (LB)</t>
  </si>
  <si>
    <t>Drawn from sheet E2.4</t>
  </si>
  <si>
    <t>Annual affected stillbirths (SB)</t>
  </si>
  <si>
    <t>Annual affected births (LB+SB)</t>
  </si>
  <si>
    <t>Annual affected persons (all age groups)</t>
  </si>
  <si>
    <t>Drawn from sheet E1.1</t>
  </si>
  <si>
    <t>Table OFC-NA1b   Orofacial Clefts mortality indicators</t>
  </si>
  <si>
    <t>n/1000 LB</t>
  </si>
  <si>
    <t>Annual overall mortality</t>
  </si>
  <si>
    <t>Drawn from sheet E3.4</t>
  </si>
  <si>
    <t>Annual neonatal mortality</t>
  </si>
  <si>
    <t>Annual infant mortality</t>
  </si>
  <si>
    <t>Annual under-5 mortality</t>
  </si>
  <si>
    <t>OFC Needs assessment 3: Quantitative assessment of interventions</t>
  </si>
  <si>
    <t xml:space="preserve">Table OFC-NA3a   </t>
  </si>
  <si>
    <t>Estimated prevalence in the absence of interventions for Orofacial Clefts</t>
  </si>
  <si>
    <t>Prevalence (n/1000)</t>
  </si>
  <si>
    <t>Potential live births</t>
  </si>
  <si>
    <t>Potential stillbirths</t>
  </si>
  <si>
    <t xml:space="preserve">Table OFC-NA3b   </t>
  </si>
  <si>
    <t>Current situation in relation to interventions before birth</t>
  </si>
  <si>
    <t>Intervention</t>
  </si>
  <si>
    <t>Coverage (%)</t>
  </si>
  <si>
    <t>Cases averted (n)</t>
  </si>
  <si>
    <t>Cases averted/1000 TB</t>
  </si>
  <si>
    <t>Effect of family planning, education</t>
  </si>
  <si>
    <t>Effect of multivitamin and folic acid</t>
  </si>
  <si>
    <t>Effect of prenatal diagnosis</t>
  </si>
  <si>
    <t>Overall effect</t>
  </si>
  <si>
    <t xml:space="preserve">Table OFC-NA3c   </t>
  </si>
  <si>
    <t>Target situation in relation to interventions before birth</t>
  </si>
  <si>
    <t xml:space="preserve">Table OFC-NA3d  </t>
  </si>
  <si>
    <t>Current situation in relation to interventions after birth</t>
  </si>
  <si>
    <t>Cases managed (n)</t>
  </si>
  <si>
    <t>Cases managed/1000 TB</t>
  </si>
  <si>
    <t>Effect of newborn diagnosis</t>
  </si>
  <si>
    <t>Effect of feeding advice</t>
  </si>
  <si>
    <t>Effect of surgical treatment</t>
  </si>
  <si>
    <t>Effect of social care and support</t>
  </si>
  <si>
    <t>Effect of rehabilitation</t>
  </si>
  <si>
    <t xml:space="preserve">Table OFC-NA3e   </t>
  </si>
  <si>
    <t>Target situation in relation to interventions after birth</t>
  </si>
  <si>
    <t xml:space="preserve">Table OFC-NA3f   </t>
  </si>
  <si>
    <t>Current and desired outcomes</t>
  </si>
  <si>
    <t>Target situation</t>
  </si>
  <si>
    <t xml:space="preserve">Annual number (n) </t>
  </si>
  <si>
    <t>Estimated affected pregnancies</t>
  </si>
  <si>
    <t>Live births (LB)</t>
  </si>
  <si>
    <t>Stillbirths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</si>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</sst>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8">
    <numFmt numFmtId="164" formatCode="GENERAL"/>
    <numFmt numFmtId="165" formatCode="#,##0.00\ ;&quot; (&quot;#,##0.00\);&quot; -&quot;#\ ;@\ "/>
    <numFmt numFmtId="166" formatCode="0%"/>
    <numFmt numFmtId="167" formatCode="#,##0\ ;\-#,##0\ ;&quot; -&quot;#\ ;@\ "/>
    <numFmt numFmtId="168" formatCode="0.00"/>
    <numFmt numFmtId="169" formatCode="@"/>
    <numFmt numFmtId="170" formatCode="0"/>
    <numFmt numFmtId="171" formatCode="0.000"/>
  </numFmts>
  <fonts count="19">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9"/>
      <name val="Arial"/>
      <family val="2"/>
    </font>
    <font>
      <b/>
      <i/>
      <sz val="10"/>
      <name val="Arial"/>
      <family val="2"/>
    </font>
    <font>
      <sz val="10"/>
      <color indexed="15"/>
      <name val="Arial"/>
      <family val="2"/>
    </font>
    <font>
      <sz val="10"/>
      <color indexed="63"/>
      <name val="Arial"/>
      <family val="2"/>
    </font>
    <font>
      <b/>
      <sz val="10"/>
      <color indexed="63"/>
      <name val="Arial"/>
      <family val="2"/>
    </font>
  </fonts>
  <fills count="8">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9"/>
        <bgColor indexed="64"/>
      </patternFill>
    </fill>
  </fills>
  <borders count="38">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color indexed="63"/>
      </bottom>
    </border>
    <border>
      <left style="thin">
        <color indexed="55"/>
      </left>
      <right style="thin">
        <color indexed="55"/>
      </right>
      <top style="thin">
        <color indexed="55"/>
      </top>
      <bottom>
        <color indexed="63"/>
      </bottom>
    </border>
    <border>
      <left style="thin">
        <color indexed="55"/>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thin">
        <color indexed="55"/>
      </left>
      <right>
        <color indexed="63"/>
      </right>
      <top>
        <color indexed="63"/>
      </top>
      <bottom style="thin">
        <color indexed="55"/>
      </bottom>
    </border>
    <border>
      <left style="thin">
        <color indexed="23"/>
      </left>
      <right>
        <color indexed="63"/>
      </right>
      <top>
        <color indexed="63"/>
      </top>
      <bottom>
        <color indexed="6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310">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7" xfId="0" applyFont="1" applyFill="1" applyBorder="1" applyAlignment="1">
      <alignment/>
    </xf>
    <xf numFmtId="164" fontId="4" fillId="0" borderId="8" xfId="0" applyFont="1" applyFill="1" applyBorder="1" applyAlignment="1">
      <alignment/>
    </xf>
    <xf numFmtId="164" fontId="4" fillId="0" borderId="3" xfId="0" applyFont="1" applyFill="1" applyBorder="1" applyAlignment="1">
      <alignment/>
    </xf>
    <xf numFmtId="164" fontId="4" fillId="0" borderId="4" xfId="0" applyFont="1" applyFill="1" applyBorder="1" applyAlignment="1">
      <alignment/>
    </xf>
    <xf numFmtId="164" fontId="4" fillId="0" borderId="5" xfId="0" applyFont="1" applyFill="1" applyBorder="1" applyAlignment="1">
      <alignment/>
    </xf>
    <xf numFmtId="164" fontId="4" fillId="0" borderId="6" xfId="0" applyFont="1" applyFill="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top" wrapText="1"/>
    </xf>
    <xf numFmtId="164" fontId="4" fillId="0" borderId="0" xfId="0" applyFont="1" applyBorder="1" applyAlignment="1">
      <alignment horizontal="left" vertical="center"/>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9" xfId="0" applyNumberFormat="1" applyFont="1" applyFill="1" applyBorder="1" applyAlignment="1">
      <alignment horizontal="left" vertical="top" wrapText="1"/>
    </xf>
    <xf numFmtId="164" fontId="2" fillId="0" borderId="0" xfId="0" applyNumberFormat="1" applyFont="1" applyFill="1" applyBorder="1" applyAlignment="1">
      <alignment horizontal="left"/>
    </xf>
    <xf numFmtId="164" fontId="2" fillId="0" borderId="0" xfId="0" applyFont="1" applyBorder="1" applyAlignment="1">
      <alignment horizontal="left" vertical="center"/>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4" fontId="1" fillId="0" borderId="10" xfId="0" applyFont="1" applyBorder="1" applyAlignment="1">
      <alignment horizontal="left" vertical="top"/>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5"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6"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68" fontId="13" fillId="4" borderId="17"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8" fontId="13" fillId="6" borderId="17" xfId="21" applyNumberFormat="1" applyFont="1" applyFill="1" applyBorder="1" applyAlignment="1">
      <alignment vertical="top" wrapText="1"/>
      <protection/>
    </xf>
    <xf numFmtId="169" fontId="3" fillId="3" borderId="13" xfId="21" applyNumberFormat="1" applyFont="1" applyFill="1" applyBorder="1" applyAlignment="1">
      <alignment vertical="top"/>
      <protection/>
    </xf>
    <xf numFmtId="164" fontId="14" fillId="0" borderId="0" xfId="21" applyFont="1">
      <alignment vertical="center"/>
      <protection/>
    </xf>
    <xf numFmtId="164" fontId="4" fillId="0" borderId="0" xfId="21" applyFont="1" applyAlignment="1">
      <alignment wrapText="1"/>
      <protection/>
    </xf>
    <xf numFmtId="164" fontId="3" fillId="2" borderId="10" xfId="21" applyNumberFormat="1" applyFont="1" applyFill="1" applyBorder="1" applyAlignment="1">
      <alignment horizontal="center" wrapText="1"/>
      <protection/>
    </xf>
    <xf numFmtId="164" fontId="3" fillId="2" borderId="15"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8" xfId="21" applyNumberFormat="1" applyFont="1" applyFill="1" applyBorder="1" applyAlignment="1">
      <alignment vertical="top" wrapText="1"/>
      <protection/>
    </xf>
    <xf numFmtId="164" fontId="1" fillId="0" borderId="19"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0" xfId="21" applyNumberFormat="1" applyFont="1" applyFill="1" applyBorder="1" applyAlignment="1">
      <alignment vertical="top" wrapText="1"/>
      <protection/>
    </xf>
    <xf numFmtId="164" fontId="4" fillId="0" borderId="20"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2" fillId="0" borderId="10" xfId="21" applyFont="1" applyFill="1" applyBorder="1" applyAlignment="1">
      <alignment/>
      <protection/>
    </xf>
    <xf numFmtId="164" fontId="1" fillId="0" borderId="11" xfId="21" applyFont="1" applyBorder="1">
      <alignment vertical="center"/>
      <protection/>
    </xf>
    <xf numFmtId="164" fontId="1" fillId="0" borderId="21" xfId="21" applyFont="1" applyBorder="1">
      <alignment vertical="center"/>
      <protection/>
    </xf>
    <xf numFmtId="164" fontId="6" fillId="0" borderId="20"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6" fillId="2" borderId="23" xfId="21" applyFont="1" applyFill="1" applyBorder="1" applyAlignment="1">
      <alignment vertical="top" wrapText="1"/>
      <protection/>
    </xf>
    <xf numFmtId="164" fontId="1" fillId="0" borderId="0" xfId="21" applyFont="1" applyBorder="1">
      <alignment vertical="center"/>
      <protection/>
    </xf>
    <xf numFmtId="164" fontId="6" fillId="2" borderId="24" xfId="21" applyFont="1" applyFill="1" applyBorder="1" applyAlignment="1">
      <alignment horizontal="left" vertical="top"/>
      <protection/>
    </xf>
    <xf numFmtId="164" fontId="6" fillId="2" borderId="15" xfId="21" applyFont="1" applyFill="1" applyBorder="1" applyAlignment="1">
      <alignment horizontal="left" vertical="top" wrapText="1"/>
      <protection/>
    </xf>
    <xf numFmtId="164" fontId="6" fillId="2" borderId="16"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wrapText="1"/>
      <protection/>
    </xf>
    <xf numFmtId="170"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6" xfId="21" applyFont="1" applyFill="1" applyBorder="1" applyAlignment="1">
      <alignment horizontal="center" vertical="top" wrapText="1"/>
      <protection/>
    </xf>
    <xf numFmtId="168" fontId="13"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3" fillId="4" borderId="10" xfId="21" applyNumberFormat="1" applyFont="1" applyFill="1" applyBorder="1" applyAlignment="1">
      <alignment vertical="top"/>
      <protection/>
    </xf>
    <xf numFmtId="164" fontId="1" fillId="0" borderId="16" xfId="21" applyFont="1" applyFill="1" applyBorder="1" applyAlignment="1">
      <alignment horizontal="center" vertical="top"/>
      <protection/>
    </xf>
    <xf numFmtId="168" fontId="13" fillId="4"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4" fontId="1" fillId="0" borderId="20" xfId="21" applyFont="1" applyFill="1" applyBorder="1" applyAlignment="1">
      <alignment horizontal="justify" vertical="top" wrapText="1"/>
      <protection/>
    </xf>
    <xf numFmtId="164" fontId="1" fillId="0" borderId="20"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0"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0"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4" fillId="0" borderId="11" xfId="21" applyFont="1" applyBorder="1" applyAlignment="1">
      <alignment vertical="center"/>
      <protection/>
    </xf>
    <xf numFmtId="164" fontId="4" fillId="0" borderId="21" xfId="21" applyFont="1" applyBorder="1" applyAlignment="1">
      <alignment vertical="center"/>
      <protection/>
    </xf>
    <xf numFmtId="164" fontId="1" fillId="2" borderId="10" xfId="21" applyFont="1" applyFill="1" applyBorder="1" applyAlignment="1">
      <alignment horizontal="right" vertical="top" wrapText="1"/>
      <protection/>
    </xf>
    <xf numFmtId="168" fontId="1" fillId="5" borderId="10" xfId="21" applyNumberFormat="1" applyFont="1" applyFill="1" applyBorder="1" applyAlignment="1">
      <alignment horizontal="right" vertical="top" wrapText="1"/>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20" xfId="21" applyFont="1" applyBorder="1" applyAlignment="1">
      <alignment vertical="top" wrapText="1"/>
      <protection/>
    </xf>
    <xf numFmtId="164" fontId="16" fillId="0" borderId="22" xfId="21" applyFont="1" applyBorder="1" applyAlignment="1">
      <alignment vertical="top" wrapText="1"/>
      <protection/>
    </xf>
    <xf numFmtId="164" fontId="1" fillId="0" borderId="22" xfId="21" applyFont="1" applyBorder="1" applyAlignment="1">
      <alignment vertical="top" wrapText="1"/>
      <protection/>
    </xf>
    <xf numFmtId="164" fontId="6" fillId="0" borderId="25" xfId="21" applyFont="1" applyBorder="1" applyAlignment="1">
      <alignment vertical="top" wrapText="1"/>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center" vertical="top"/>
      <protection/>
    </xf>
    <xf numFmtId="164" fontId="6" fillId="0" borderId="10" xfId="21" applyFont="1" applyFill="1" applyBorder="1" applyAlignment="1">
      <alignment horizontal="center" vertical="top" wrapText="1"/>
      <protection/>
    </xf>
    <xf numFmtId="164" fontId="1" fillId="7" borderId="10" xfId="21" applyFont="1" applyFill="1" applyBorder="1" applyAlignment="1">
      <alignment horizontal="center" vertical="top" wrapText="1"/>
      <protection/>
    </xf>
    <xf numFmtId="164" fontId="6"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2"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5" xfId="21" applyFont="1" applyBorder="1" applyAlignment="1">
      <alignment vertical="top" wrapText="1"/>
      <protection/>
    </xf>
    <xf numFmtId="164" fontId="1" fillId="0" borderId="26" xfId="21" applyFont="1" applyBorder="1" applyAlignment="1">
      <alignment vertical="top"/>
      <protection/>
    </xf>
    <xf numFmtId="169" fontId="6" fillId="0" borderId="10" xfId="21" applyNumberFormat="1" applyFont="1" applyBorder="1" applyAlignment="1">
      <alignment vertical="top" wrapText="1"/>
      <protection/>
    </xf>
    <xf numFmtId="164" fontId="1" fillId="0" borderId="21" xfId="21" applyFont="1" applyBorder="1" applyAlignment="1">
      <alignment vertical="top"/>
      <protection/>
    </xf>
    <xf numFmtId="164" fontId="1" fillId="0" borderId="0" xfId="21">
      <alignment vertical="center"/>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7"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6" fillId="0" borderId="10" xfId="21" applyFont="1" applyFill="1" applyBorder="1" applyAlignment="1">
      <alignment horizontal="left" vertical="top" wrapText="1"/>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0"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28" xfId="21" applyFont="1" applyFill="1" applyBorder="1">
      <alignment vertical="center"/>
      <protection/>
    </xf>
    <xf numFmtId="164" fontId="1" fillId="2" borderId="29" xfId="21" applyFont="1" applyFill="1" applyBorder="1">
      <alignment vertical="center"/>
      <protection/>
    </xf>
    <xf numFmtId="164" fontId="1" fillId="0" borderId="30" xfId="21" applyFont="1" applyFill="1" applyBorder="1">
      <alignment vertical="center"/>
      <protection/>
    </xf>
    <xf numFmtId="164" fontId="1" fillId="0" borderId="31" xfId="21" applyFont="1" applyFill="1" applyBorder="1">
      <alignment vertical="center"/>
      <protection/>
    </xf>
    <xf numFmtId="164" fontId="1" fillId="0" borderId="32" xfId="21" applyFont="1" applyFill="1" applyBorder="1">
      <alignment vertical="center"/>
      <protection/>
    </xf>
    <xf numFmtId="164" fontId="1" fillId="0" borderId="0" xfId="21" applyFont="1" applyFill="1">
      <alignment vertical="center"/>
      <protection/>
    </xf>
    <xf numFmtId="164" fontId="1" fillId="0" borderId="33" xfId="21" applyFont="1" applyFill="1" applyBorder="1">
      <alignment vertical="center"/>
      <protection/>
    </xf>
    <xf numFmtId="164" fontId="1" fillId="0" borderId="34" xfId="21" applyFont="1" applyFill="1" applyBorder="1">
      <alignment vertical="center"/>
      <protection/>
    </xf>
    <xf numFmtId="164" fontId="4" fillId="0" borderId="32" xfId="21" applyNumberFormat="1" applyFont="1" applyFill="1" applyBorder="1" applyAlignment="1">
      <alignment/>
      <protection/>
    </xf>
    <xf numFmtId="164" fontId="1" fillId="0" borderId="35" xfId="21" applyFont="1" applyFill="1" applyBorder="1">
      <alignment vertical="center"/>
      <protection/>
    </xf>
    <xf numFmtId="164" fontId="1" fillId="0" borderId="28" xfId="21" applyFont="1" applyFill="1" applyBorder="1" applyAlignment="1">
      <alignment vertical="center" wrapText="1"/>
      <protection/>
    </xf>
    <xf numFmtId="171" fontId="1" fillId="5" borderId="30" xfId="21" applyNumberFormat="1" applyFont="1" applyFill="1" applyBorder="1">
      <alignment vertical="center"/>
      <protection/>
    </xf>
    <xf numFmtId="164" fontId="1" fillId="0" borderId="36" xfId="21" applyFont="1" applyFill="1" applyBorder="1">
      <alignment vertical="center"/>
      <protection/>
    </xf>
    <xf numFmtId="164" fontId="1" fillId="0" borderId="30" xfId="21" applyFont="1" applyFill="1" applyBorder="1" applyAlignment="1">
      <alignment vertical="center" wrapText="1"/>
      <protection/>
    </xf>
    <xf numFmtId="164" fontId="1" fillId="0" borderId="0" xfId="21" applyFont="1" applyFill="1" applyBorder="1" applyAlignment="1">
      <alignment vertical="center" wrapText="1"/>
      <protection/>
    </xf>
    <xf numFmtId="164" fontId="4" fillId="0" borderId="0" xfId="0" applyFont="1" applyAlignment="1">
      <alignment wrapText="1"/>
    </xf>
    <xf numFmtId="164" fontId="3" fillId="2" borderId="10"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6" xfId="21" applyNumberFormat="1" applyFont="1" applyFill="1" applyBorder="1" applyAlignment="1">
      <alignment wrapText="1"/>
      <protection/>
    </xf>
    <xf numFmtId="164" fontId="4" fillId="5" borderId="26" xfId="21" applyNumberFormat="1" applyFont="1" applyFill="1" applyBorder="1" applyAlignment="1">
      <alignment/>
      <protection/>
    </xf>
    <xf numFmtId="164" fontId="4" fillId="0" borderId="26" xfId="21" applyNumberFormat="1" applyFont="1" applyFill="1" applyBorder="1" applyAlignment="1">
      <alignment/>
      <protection/>
    </xf>
    <xf numFmtId="164" fontId="4" fillId="0" borderId="21" xfId="21" applyNumberFormat="1" applyFont="1" applyFill="1" applyBorder="1" applyAlignment="1">
      <alignment/>
      <protection/>
    </xf>
    <xf numFmtId="171" fontId="4" fillId="5" borderId="21" xfId="21" applyNumberFormat="1" applyFont="1" applyFill="1" applyBorder="1" applyAlignment="1">
      <alignment/>
      <protection/>
    </xf>
    <xf numFmtId="164" fontId="3" fillId="0" borderId="11" xfId="21" applyNumberFormat="1" applyFont="1" applyFill="1" applyBorder="1" applyAlignment="1">
      <alignment/>
      <protection/>
    </xf>
    <xf numFmtId="171" fontId="3" fillId="5" borderId="11" xfId="21" applyNumberFormat="1" applyFont="1" applyFill="1" applyBorder="1" applyAlignment="1">
      <alignment/>
      <protection/>
    </xf>
    <xf numFmtId="164" fontId="4" fillId="0" borderId="0" xfId="21" applyNumberFormat="1" applyFont="1" applyFill="1" applyBorder="1" applyAlignment="1">
      <alignment wrapText="1"/>
      <protection/>
    </xf>
    <xf numFmtId="166" fontId="4" fillId="5" borderId="26" xfId="21" applyNumberFormat="1" applyFont="1" applyFill="1" applyBorder="1" applyAlignment="1">
      <alignment/>
      <protection/>
    </xf>
    <xf numFmtId="164" fontId="4" fillId="0" borderId="10" xfId="21" applyNumberFormat="1" applyFont="1" applyFill="1" applyBorder="1" applyAlignment="1">
      <alignment/>
      <protection/>
    </xf>
    <xf numFmtId="164" fontId="4" fillId="0" borderId="0" xfId="21" applyNumberFormat="1" applyFont="1" applyFill="1" applyAlignment="1">
      <alignment/>
      <protection/>
    </xf>
    <xf numFmtId="164" fontId="17" fillId="0"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18" fillId="0" borderId="10" xfId="21" applyNumberFormat="1" applyFont="1" applyFill="1" applyBorder="1" applyAlignment="1">
      <alignment/>
      <protection/>
    </xf>
    <xf numFmtId="164" fontId="17" fillId="0" borderId="37" xfId="21" applyNumberFormat="1" applyFont="1" applyFill="1" applyBorder="1" applyAlignment="1">
      <alignment/>
      <protection/>
    </xf>
    <xf numFmtId="164" fontId="17" fillId="0" borderId="11" xfId="21" applyNumberFormat="1" applyFont="1" applyFill="1" applyBorder="1" applyAlignment="1">
      <alignment horizontal="left"/>
      <protection/>
    </xf>
    <xf numFmtId="171" fontId="17" fillId="0" borderId="11" xfId="21" applyNumberFormat="1" applyFont="1" applyFill="1" applyBorder="1" applyAlignment="1">
      <alignment/>
      <protection/>
    </xf>
    <xf numFmtId="164" fontId="17" fillId="0" borderId="26" xfId="21" applyNumberFormat="1" applyFont="1" applyFill="1" applyBorder="1" applyAlignment="1">
      <alignment horizontal="left"/>
      <protection/>
    </xf>
    <xf numFmtId="171" fontId="17" fillId="5" borderId="26" xfId="21" applyNumberFormat="1" applyFont="1" applyFill="1" applyBorder="1" applyAlignment="1">
      <alignment/>
      <protection/>
    </xf>
    <xf numFmtId="164" fontId="4" fillId="0" borderId="37" xfId="21" applyNumberFormat="1" applyFont="1" applyFill="1" applyBorder="1" applyAlignment="1">
      <alignment/>
      <protection/>
    </xf>
    <xf numFmtId="164" fontId="17" fillId="0" borderId="21" xfId="21" applyNumberFormat="1" applyFont="1" applyFill="1" applyBorder="1" applyAlignment="1">
      <alignment horizontal="left"/>
      <protection/>
    </xf>
    <xf numFmtId="171" fontId="17" fillId="5" borderId="21" xfId="21" applyNumberFormat="1" applyFont="1" applyFill="1" applyBorder="1" applyAlignment="1">
      <alignment/>
      <protection/>
    </xf>
    <xf numFmtId="164" fontId="17" fillId="0" borderId="0" xfId="21" applyNumberFormat="1" applyFont="1" applyFill="1" applyBorder="1" applyAlignment="1">
      <alignment horizontal="left"/>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6" xfId="21" applyNumberFormat="1" applyFont="1" applyFill="1" applyBorder="1" applyAlignment="1">
      <alignment horizontal="left" vertical="top" wrapText="1"/>
      <protection/>
    </xf>
    <xf numFmtId="164" fontId="4" fillId="0" borderId="21" xfId="21" applyNumberFormat="1" applyFont="1" applyFill="1" applyBorder="1" applyAlignment="1">
      <alignment horizontal="left" vertical="top" wrapText="1"/>
      <protection/>
    </xf>
    <xf numFmtId="164" fontId="4" fillId="5" borderId="10" xfId="0" applyFont="1" applyFill="1" applyBorder="1" applyAlignment="1">
      <alignment/>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0" xfId="0" applyNumberFormat="1" applyFont="1" applyFill="1" applyBorder="1" applyAlignment="1">
      <alignment horizontal="center" vertical="top" wrapText="1"/>
    </xf>
    <xf numFmtId="164" fontId="4" fillId="0" borderId="30" xfId="0" applyNumberFormat="1" applyFont="1" applyFill="1" applyBorder="1" applyAlignment="1">
      <alignment vertical="center"/>
    </xf>
    <xf numFmtId="164" fontId="4" fillId="2" borderId="30" xfId="0" applyNumberFormat="1" applyFont="1" applyFill="1" applyBorder="1" applyAlignment="1">
      <alignment vertical="top" wrapText="1"/>
    </xf>
    <xf numFmtId="164" fontId="4" fillId="0" borderId="30" xfId="0" applyNumberFormat="1" applyFont="1" applyFill="1" applyBorder="1" applyAlignment="1">
      <alignment vertical="top" wrapText="1"/>
    </xf>
    <xf numFmtId="170" fontId="4" fillId="5" borderId="30" xfId="0" applyNumberFormat="1" applyFont="1" applyFill="1" applyBorder="1" applyAlignment="1">
      <alignment vertical="top" wrapText="1"/>
    </xf>
    <xf numFmtId="164" fontId="4" fillId="5" borderId="30" xfId="0" applyNumberFormat="1" applyFont="1" applyFill="1" applyBorder="1" applyAlignment="1">
      <alignment vertical="top" wrapText="1"/>
    </xf>
    <xf numFmtId="164" fontId="4" fillId="0" borderId="32" xfId="0" applyNumberFormat="1" applyFont="1" applyFill="1" applyBorder="1" applyAlignment="1">
      <alignment vertical="center"/>
    </xf>
    <xf numFmtId="164" fontId="4" fillId="3" borderId="30" xfId="0" applyNumberFormat="1" applyFont="1" applyFill="1" applyBorder="1" applyAlignment="1">
      <alignment vertical="top" wrapText="1"/>
    </xf>
    <xf numFmtId="164" fontId="4" fillId="0" borderId="35" xfId="0" applyNumberFormat="1" applyFont="1" applyFill="1" applyBorder="1" applyAlignment="1">
      <alignment vertical="center"/>
    </xf>
    <xf numFmtId="164" fontId="4" fillId="0" borderId="34" xfId="0" applyNumberFormat="1" applyFont="1" applyFill="1" applyBorder="1" applyAlignment="1">
      <alignment vertical="center"/>
    </xf>
    <xf numFmtId="164" fontId="3" fillId="3" borderId="30" xfId="0" applyNumberFormat="1" applyFont="1" applyFill="1" applyBorder="1" applyAlignment="1">
      <alignment vertical="center"/>
    </xf>
    <xf numFmtId="164" fontId="3" fillId="3" borderId="30" xfId="0" applyNumberFormat="1" applyFont="1" applyFill="1" applyBorder="1" applyAlignment="1">
      <alignment horizontal="left" vertical="center" wrapText="1"/>
    </xf>
    <xf numFmtId="164" fontId="4" fillId="0" borderId="30" xfId="0" applyNumberFormat="1" applyFont="1" applyFill="1" applyBorder="1" applyAlignment="1">
      <alignment vertical="top"/>
    </xf>
    <xf numFmtId="164" fontId="12" fillId="0" borderId="30" xfId="0" applyNumberFormat="1" applyFont="1" applyFill="1" applyBorder="1" applyAlignment="1">
      <alignment vertical="top"/>
    </xf>
    <xf numFmtId="164" fontId="2" fillId="0" borderId="0" xfId="0" applyFont="1" applyAlignment="1">
      <alignment vertical="center"/>
    </xf>
    <xf numFmtId="164" fontId="4" fillId="3" borderId="30" xfId="0" applyNumberFormat="1" applyFont="1" applyFill="1" applyBorder="1" applyAlignment="1">
      <alignment vertical="center"/>
    </xf>
    <xf numFmtId="164" fontId="4" fillId="0" borderId="0" xfId="0" applyNumberFormat="1" applyFont="1" applyFill="1" applyBorder="1" applyAlignment="1">
      <alignment vertical="top"/>
    </xf>
    <xf numFmtId="164" fontId="3" fillId="0" borderId="30" xfId="0" applyNumberFormat="1" applyFont="1" applyFill="1" applyBorder="1" applyAlignment="1">
      <alignment vertical="top"/>
    </xf>
    <xf numFmtId="170" fontId="4" fillId="5" borderId="30" xfId="0" applyNumberFormat="1" applyFont="1" applyFill="1" applyBorder="1" applyAlignment="1">
      <alignment vertical="top"/>
    </xf>
    <xf numFmtId="164" fontId="4" fillId="5" borderId="30"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DFDFE0"/>
      <rgbColor rgb="00000080"/>
      <rgbColor rgb="00FF00FF"/>
      <rgbColor rgb="00FFFF00"/>
      <rgbColor rgb="0000FFFF"/>
      <rgbColor rgb="00800080"/>
      <rgbColor rgb="00800000"/>
      <rgbColor rgb="00008080"/>
      <rgbColor rgb="000000FF"/>
      <rgbColor rgb="0000CCFF"/>
      <rgbColor rgb="00CCFFFF"/>
      <rgbColor rgb="00E4E4E5"/>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3"/>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3" t="s">
        <v>43</v>
      </c>
    </row>
    <row r="27" spans="1:2" ht="12.75">
      <c r="A27" s="14" t="s">
        <v>44</v>
      </c>
      <c r="B27" s="15" t="s">
        <v>45</v>
      </c>
    </row>
    <row r="28" spans="1:2" ht="12.75">
      <c r="A28" s="16" t="s">
        <v>46</v>
      </c>
      <c r="B28" s="17" t="s">
        <v>47</v>
      </c>
    </row>
    <row r="29" spans="1:2" ht="12.75">
      <c r="A29" s="10" t="s">
        <v>48</v>
      </c>
      <c r="B29" s="11" t="s">
        <v>49</v>
      </c>
    </row>
    <row r="30" spans="1:2" ht="12.75">
      <c r="A30" s="8" t="s">
        <v>50</v>
      </c>
      <c r="B30" s="9" t="s">
        <v>51</v>
      </c>
    </row>
    <row r="31" ht="12.75">
      <c r="A31" s="3" t="s">
        <v>52</v>
      </c>
    </row>
    <row r="33" ht="12.75">
      <c r="A33" s="18" t="s">
        <v>53</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4" customWidth="1"/>
    <col min="2" max="2" width="28.8515625" style="84" customWidth="1"/>
    <col min="3" max="3" width="21.8515625" style="84" customWidth="1"/>
    <col min="4" max="4" width="33.8515625" style="84" customWidth="1"/>
    <col min="5" max="5" width="15.00390625" style="84" customWidth="1"/>
    <col min="6" max="16384" width="8.8515625" style="84" customWidth="1"/>
  </cols>
  <sheetData>
    <row r="1" s="86" customFormat="1" ht="12.75">
      <c r="A1" s="85" t="s">
        <v>1</v>
      </c>
    </row>
    <row r="2" s="86" customFormat="1" ht="12.75">
      <c r="A2" s="85" t="s">
        <v>199</v>
      </c>
    </row>
    <row r="3" s="86" customFormat="1" ht="12.75">
      <c r="A3" s="86" t="s">
        <v>22</v>
      </c>
    </row>
    <row r="5" spans="1:5" ht="41.25" customHeight="1">
      <c r="A5" s="158" t="s">
        <v>325</v>
      </c>
      <c r="B5" s="158"/>
      <c r="C5" s="158"/>
      <c r="D5" s="158"/>
      <c r="E5" s="112"/>
    </row>
    <row r="6" ht="12.75">
      <c r="A6" s="159"/>
    </row>
    <row r="7" spans="1:4" ht="12.75">
      <c r="A7" s="110" t="s">
        <v>326</v>
      </c>
      <c r="B7" s="160" t="s">
        <v>284</v>
      </c>
      <c r="C7" s="110" t="s">
        <v>275</v>
      </c>
      <c r="D7" s="160" t="s">
        <v>327</v>
      </c>
    </row>
    <row r="8" spans="1:4" ht="12.75">
      <c r="A8" s="161" t="s">
        <v>328</v>
      </c>
      <c r="B8" s="161"/>
      <c r="C8" s="161"/>
      <c r="D8" s="161"/>
    </row>
    <row r="9" spans="1:4" ht="12.75">
      <c r="A9" s="161"/>
      <c r="B9" s="161"/>
      <c r="C9" s="161"/>
      <c r="D9" s="161"/>
    </row>
    <row r="10" spans="1:4" ht="12.75">
      <c r="A10" s="161"/>
      <c r="B10" s="161"/>
      <c r="C10" s="161"/>
      <c r="D10" s="161"/>
    </row>
    <row r="11" spans="1:4" ht="12.75">
      <c r="A11" s="161"/>
      <c r="B11" s="161"/>
      <c r="C11" s="161"/>
      <c r="D11" s="161"/>
    </row>
    <row r="12" spans="1:4" ht="12.75">
      <c r="A12" s="162"/>
      <c r="B12" s="163"/>
      <c r="C12" s="163"/>
      <c r="D12" s="163"/>
    </row>
    <row r="13" spans="1:4" ht="12.75">
      <c r="A13" s="110" t="s">
        <v>326</v>
      </c>
      <c r="B13" s="160" t="s">
        <v>329</v>
      </c>
      <c r="C13" s="110" t="s">
        <v>281</v>
      </c>
      <c r="D13" s="160" t="s">
        <v>327</v>
      </c>
    </row>
    <row r="14" spans="1:4" ht="12.75">
      <c r="A14" s="161" t="s">
        <v>328</v>
      </c>
      <c r="B14" s="161"/>
      <c r="C14" s="161"/>
      <c r="D14" s="161"/>
    </row>
    <row r="15" spans="1:4" ht="12.75">
      <c r="A15" s="161"/>
      <c r="B15" s="161"/>
      <c r="C15" s="161"/>
      <c r="D15" s="161"/>
    </row>
    <row r="16" spans="1:4" ht="12.75">
      <c r="A16" s="161"/>
      <c r="B16" s="161"/>
      <c r="C16" s="161"/>
      <c r="D16" s="161"/>
    </row>
    <row r="17" spans="1:4" ht="12.75">
      <c r="A17" s="161"/>
      <c r="B17" s="161"/>
      <c r="C17" s="161"/>
      <c r="D17" s="161"/>
    </row>
    <row r="18" spans="1:4" ht="12.75">
      <c r="A18" s="162"/>
      <c r="B18" s="163"/>
      <c r="C18" s="163"/>
      <c r="D18" s="163"/>
    </row>
    <row r="20" ht="12.75">
      <c r="A20" s="116" t="s">
        <v>282</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4" customWidth="1"/>
    <col min="2" max="2" width="12.00390625" style="84" customWidth="1"/>
    <col min="3" max="3" width="14.28125" style="84" customWidth="1"/>
    <col min="4" max="5" width="19.00390625" style="84" customWidth="1"/>
    <col min="6" max="6" width="8.8515625" style="1" customWidth="1"/>
    <col min="7" max="16384" width="8.8515625" style="84" customWidth="1"/>
  </cols>
  <sheetData>
    <row r="1" spans="1:6" s="86" customFormat="1" ht="12.75">
      <c r="A1" s="85" t="s">
        <v>1</v>
      </c>
      <c r="F1" s="1"/>
    </row>
    <row r="2" spans="1:6" s="86" customFormat="1" ht="12.75">
      <c r="A2" s="85" t="s">
        <v>199</v>
      </c>
      <c r="F2" s="1"/>
    </row>
    <row r="3" spans="1:7" s="86" customFormat="1" ht="12.75">
      <c r="A3" s="85" t="s">
        <v>24</v>
      </c>
      <c r="B3" s="164"/>
      <c r="C3" s="164"/>
      <c r="D3" s="164"/>
      <c r="E3" s="164"/>
      <c r="F3" s="1"/>
      <c r="G3" s="164"/>
    </row>
    <row r="4" spans="1:7" ht="12.75">
      <c r="A4" s="137"/>
      <c r="B4" s="137"/>
      <c r="C4" s="137"/>
      <c r="D4" s="137"/>
      <c r="E4" s="137"/>
      <c r="G4" s="137"/>
    </row>
    <row r="5" spans="1:7" ht="12.75">
      <c r="A5" s="110" t="s">
        <v>330</v>
      </c>
      <c r="B5" s="110" t="s">
        <v>268</v>
      </c>
      <c r="C5" s="110" t="s">
        <v>63</v>
      </c>
      <c r="D5" s="110" t="s">
        <v>269</v>
      </c>
      <c r="E5" s="110" t="s">
        <v>270</v>
      </c>
      <c r="G5" s="137"/>
    </row>
    <row r="6" spans="1:7" ht="12.75">
      <c r="A6" s="111"/>
      <c r="B6" s="111"/>
      <c r="C6" s="111"/>
      <c r="D6" s="111"/>
      <c r="E6" s="111"/>
      <c r="G6" s="137"/>
    </row>
    <row r="7" spans="1:7" ht="12.75">
      <c r="A7" s="111"/>
      <c r="B7" s="111"/>
      <c r="C7" s="111"/>
      <c r="D7" s="111"/>
      <c r="E7" s="111"/>
      <c r="G7" s="137"/>
    </row>
    <row r="8" spans="1:7" ht="12.75">
      <c r="A8" s="111"/>
      <c r="B8" s="111"/>
      <c r="C8" s="111"/>
      <c r="D8" s="111"/>
      <c r="E8" s="111"/>
      <c r="G8" s="137"/>
    </row>
    <row r="9" spans="1:7" ht="12.75">
      <c r="A9" s="137"/>
      <c r="B9" s="137"/>
      <c r="C9" s="137"/>
      <c r="D9" s="137"/>
      <c r="E9" s="137"/>
      <c r="G9" s="137"/>
    </row>
    <row r="10" spans="1:7" ht="39.75" customHeight="1">
      <c r="A10" s="165" t="s">
        <v>331</v>
      </c>
      <c r="B10" s="165"/>
      <c r="C10" s="165"/>
      <c r="D10" s="165"/>
      <c r="E10" s="137"/>
      <c r="G10" s="137"/>
    </row>
    <row r="11" spans="1:7" ht="27" customHeight="1">
      <c r="A11" s="165" t="s">
        <v>272</v>
      </c>
      <c r="B11" s="165"/>
      <c r="C11" s="165"/>
      <c r="D11" s="165"/>
      <c r="E11" s="137"/>
      <c r="G11" s="137"/>
    </row>
    <row r="12" spans="1:7" ht="12.75">
      <c r="A12" s="137"/>
      <c r="B12" s="137"/>
      <c r="C12" s="137"/>
      <c r="D12" s="137"/>
      <c r="E12" s="137"/>
      <c r="G12" s="137"/>
    </row>
    <row r="13" spans="1:7" ht="12.75">
      <c r="A13" s="160" t="s">
        <v>332</v>
      </c>
      <c r="B13" s="110" t="s">
        <v>333</v>
      </c>
      <c r="C13" s="110" t="s">
        <v>334</v>
      </c>
      <c r="D13" s="160" t="s">
        <v>276</v>
      </c>
      <c r="E13" s="137"/>
      <c r="G13" s="137"/>
    </row>
    <row r="14" spans="1:7" ht="12.75">
      <c r="A14" s="166" t="s">
        <v>335</v>
      </c>
      <c r="B14" s="166"/>
      <c r="C14" s="166"/>
      <c r="D14" s="166"/>
      <c r="E14" s="137"/>
      <c r="G14" s="137"/>
    </row>
    <row r="15" spans="1:7" ht="12.75">
      <c r="A15" s="154" t="s">
        <v>336</v>
      </c>
      <c r="B15" s="166"/>
      <c r="C15" s="166"/>
      <c r="D15" s="166"/>
      <c r="E15" s="137"/>
      <c r="G15" s="137"/>
    </row>
    <row r="16" spans="1:7" ht="12.75">
      <c r="A16" s="154" t="s">
        <v>337</v>
      </c>
      <c r="B16" s="166"/>
      <c r="C16" s="166"/>
      <c r="D16" s="166"/>
      <c r="E16" s="137"/>
      <c r="G16" s="137"/>
    </row>
    <row r="17" spans="1:7" ht="12.75">
      <c r="A17" s="154" t="s">
        <v>338</v>
      </c>
      <c r="B17" s="166"/>
      <c r="C17" s="166"/>
      <c r="D17" s="166"/>
      <c r="E17" s="137"/>
      <c r="G17" s="137"/>
    </row>
    <row r="18" spans="1:7" ht="12.75">
      <c r="A18" s="166" t="s">
        <v>339</v>
      </c>
      <c r="B18" s="166"/>
      <c r="C18" s="166"/>
      <c r="D18" s="166"/>
      <c r="E18" s="137"/>
      <c r="G18" s="137"/>
    </row>
    <row r="19" spans="1:7" ht="12.75">
      <c r="A19" s="154" t="s">
        <v>336</v>
      </c>
      <c r="B19" s="166"/>
      <c r="C19" s="166"/>
      <c r="D19" s="166"/>
      <c r="E19" s="137"/>
      <c r="G19" s="137"/>
    </row>
    <row r="20" spans="1:7" ht="12.75">
      <c r="A20" s="154" t="s">
        <v>337</v>
      </c>
      <c r="B20" s="166"/>
      <c r="C20" s="166"/>
      <c r="D20" s="166"/>
      <c r="E20" s="137"/>
      <c r="G20" s="137"/>
    </row>
    <row r="21" spans="1:7" ht="12.75">
      <c r="A21" s="154" t="s">
        <v>338</v>
      </c>
      <c r="B21" s="166"/>
      <c r="C21" s="166"/>
      <c r="D21" s="166"/>
      <c r="E21" s="137"/>
      <c r="G21" s="137"/>
    </row>
    <row r="22" spans="1:7" ht="12.75">
      <c r="A22" s="166" t="s">
        <v>340</v>
      </c>
      <c r="B22" s="166"/>
      <c r="C22" s="166"/>
      <c r="D22" s="166"/>
      <c r="E22" s="137"/>
      <c r="G22" s="137"/>
    </row>
    <row r="23" spans="1:7" ht="12.75">
      <c r="A23" s="154" t="s">
        <v>336</v>
      </c>
      <c r="B23" s="166"/>
      <c r="C23" s="166"/>
      <c r="D23" s="166"/>
      <c r="E23" s="137"/>
      <c r="G23" s="137"/>
    </row>
    <row r="24" spans="1:7" ht="12.75">
      <c r="A24" s="154" t="s">
        <v>337</v>
      </c>
      <c r="B24" s="166"/>
      <c r="C24" s="166"/>
      <c r="D24" s="166"/>
      <c r="E24" s="137"/>
      <c r="G24" s="137"/>
    </row>
    <row r="25" spans="1:7" ht="12.75">
      <c r="A25" s="154" t="s">
        <v>338</v>
      </c>
      <c r="B25" s="166"/>
      <c r="C25" s="166"/>
      <c r="D25" s="166"/>
      <c r="E25" s="137"/>
      <c r="G25" s="137"/>
    </row>
    <row r="26" spans="1:7" ht="12.75">
      <c r="A26" s="166" t="s">
        <v>341</v>
      </c>
      <c r="B26" s="166"/>
      <c r="C26" s="166"/>
      <c r="D26" s="166"/>
      <c r="E26" s="137"/>
      <c r="G26" s="137"/>
    </row>
    <row r="27" spans="1:7" ht="12.75">
      <c r="A27" s="154" t="s">
        <v>336</v>
      </c>
      <c r="B27" s="166"/>
      <c r="C27" s="166"/>
      <c r="D27" s="166"/>
      <c r="E27" s="137"/>
      <c r="G27" s="137"/>
    </row>
    <row r="28" spans="1:7" ht="12.75">
      <c r="A28" s="154" t="s">
        <v>337</v>
      </c>
      <c r="B28" s="166"/>
      <c r="C28" s="166"/>
      <c r="D28" s="166"/>
      <c r="E28" s="137"/>
      <c r="G28" s="137"/>
    </row>
    <row r="29" spans="1:7" ht="12.75">
      <c r="A29" s="154" t="s">
        <v>338</v>
      </c>
      <c r="B29" s="166"/>
      <c r="C29" s="166"/>
      <c r="D29" s="166"/>
      <c r="E29" s="137"/>
      <c r="G29" s="137"/>
    </row>
    <row r="30" spans="1:7" ht="12.75">
      <c r="A30" s="137"/>
      <c r="B30" s="137"/>
      <c r="C30" s="137"/>
      <c r="D30" s="137"/>
      <c r="E30" s="137"/>
      <c r="G30" s="137"/>
    </row>
    <row r="31" spans="1:7" ht="12.75">
      <c r="A31" s="137"/>
      <c r="B31" s="137"/>
      <c r="C31" s="137"/>
      <c r="D31" s="137"/>
      <c r="E31" s="137"/>
      <c r="G31" s="137"/>
    </row>
    <row r="32" spans="1:7" ht="12.75">
      <c r="A32" s="137"/>
      <c r="B32" s="137"/>
      <c r="C32" s="137"/>
      <c r="D32" s="137"/>
      <c r="E32" s="137"/>
      <c r="G32" s="137"/>
    </row>
    <row r="33" spans="1:7" ht="12.75">
      <c r="A33" s="137"/>
      <c r="B33" s="137"/>
      <c r="C33" s="137"/>
      <c r="D33" s="137"/>
      <c r="E33" s="137"/>
      <c r="G33" s="137"/>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5.00390625" style="84" customWidth="1"/>
    <col min="2" max="2" width="18.28125" style="84" customWidth="1"/>
    <col min="3" max="3" width="11.7109375" style="84" customWidth="1"/>
    <col min="4" max="16384" width="8.8515625" style="84" customWidth="1"/>
  </cols>
  <sheetData>
    <row r="1" s="86" customFormat="1" ht="12.75">
      <c r="A1" s="85" t="s">
        <v>1</v>
      </c>
    </row>
    <row r="2" s="86" customFormat="1" ht="12.75">
      <c r="A2" s="85" t="s">
        <v>199</v>
      </c>
    </row>
    <row r="3" s="86" customFormat="1" ht="12.75">
      <c r="A3" s="85" t="s">
        <v>26</v>
      </c>
    </row>
    <row r="5" spans="1:2" ht="12.75" customHeight="1">
      <c r="A5" s="167" t="s">
        <v>342</v>
      </c>
      <c r="B5" s="167"/>
    </row>
    <row r="6" spans="1:2" ht="12.75">
      <c r="A6" s="111" t="s">
        <v>343</v>
      </c>
      <c r="B6" s="161"/>
    </row>
    <row r="7" spans="1:2" ht="12.75">
      <c r="A7" s="168" t="s">
        <v>344</v>
      </c>
      <c r="B7" s="169"/>
    </row>
    <row r="8" spans="1:2" ht="12.75">
      <c r="A8" s="170" t="s">
        <v>345</v>
      </c>
      <c r="B8" s="171"/>
    </row>
    <row r="9" spans="1:2" ht="12.75">
      <c r="A9" s="170" t="s">
        <v>346</v>
      </c>
      <c r="B9" s="171"/>
    </row>
    <row r="10" spans="1:2" ht="12.75">
      <c r="A10" s="170" t="s">
        <v>347</v>
      </c>
      <c r="B10" s="171"/>
    </row>
    <row r="11" spans="1:2" ht="12.75">
      <c r="A11" s="170" t="s">
        <v>348</v>
      </c>
      <c r="B11" s="171"/>
    </row>
    <row r="12" spans="1:2" ht="12.75">
      <c r="A12" s="170" t="s">
        <v>349</v>
      </c>
      <c r="B12" s="172" t="e">
        <f>B9/(B8/1000)</f>
        <v>#DIV/0!</v>
      </c>
    </row>
    <row r="13" spans="1:2" ht="12.75">
      <c r="A13" s="170" t="s">
        <v>350</v>
      </c>
      <c r="B13" s="172" t="e">
        <f>B10/(B8/1000)</f>
        <v>#DIV/0!</v>
      </c>
    </row>
    <row r="14" spans="1:2" ht="12.75">
      <c r="A14" s="170" t="s">
        <v>351</v>
      </c>
      <c r="B14" s="172" t="e">
        <f>B11/(B8/1000)</f>
        <v>#DIV/0!</v>
      </c>
    </row>
    <row r="15" spans="1:3" ht="12.75">
      <c r="A15" s="112"/>
      <c r="B15" s="173"/>
      <c r="C15" s="137"/>
    </row>
    <row r="16" spans="1:2" ht="12.75" customHeight="1">
      <c r="A16" s="174" t="s">
        <v>352</v>
      </c>
      <c r="B16" s="174"/>
    </row>
    <row r="17" spans="1:3" ht="12.75">
      <c r="A17" s="175"/>
      <c r="B17" s="175"/>
      <c r="C17" s="137"/>
    </row>
    <row r="18" spans="1:3" ht="17.25" customHeight="1">
      <c r="A18" s="123" t="s">
        <v>353</v>
      </c>
      <c r="B18" s="129"/>
      <c r="C18" s="176" t="s">
        <v>303</v>
      </c>
    </row>
    <row r="19" spans="1:3" ht="17.25" customHeight="1">
      <c r="A19" s="111" t="s">
        <v>354</v>
      </c>
      <c r="B19" s="129"/>
      <c r="C19" s="177" t="s">
        <v>303</v>
      </c>
    </row>
    <row r="20" spans="1:2" ht="12.75">
      <c r="A20" s="111" t="s">
        <v>355</v>
      </c>
      <c r="B20" s="172">
        <f>B19*B18</f>
        <v>0</v>
      </c>
    </row>
    <row r="21" spans="1:2" ht="12.75">
      <c r="A21" s="121" t="s">
        <v>356</v>
      </c>
      <c r="B21" s="178"/>
    </row>
    <row r="22" spans="1:2" ht="12.75">
      <c r="A22" s="111" t="s">
        <v>357</v>
      </c>
      <c r="B22" s="179" t="e">
        <f>B8/B19</f>
        <v>#DIV/0!</v>
      </c>
    </row>
    <row r="23" spans="1:2" ht="19.5" customHeight="1">
      <c r="A23" s="111" t="s">
        <v>358</v>
      </c>
      <c r="B23" s="179" t="e">
        <f>B9/B20</f>
        <v>#DIV/0!</v>
      </c>
    </row>
    <row r="24" spans="1:2" ht="12.75">
      <c r="A24" s="111" t="s">
        <v>359</v>
      </c>
      <c r="B24" s="179" t="e">
        <f>B10/B20</f>
        <v>#DIV/0!</v>
      </c>
    </row>
    <row r="25" spans="1:2" ht="12.75">
      <c r="A25" s="111" t="s">
        <v>360</v>
      </c>
      <c r="B25" s="179" t="e">
        <f>B11/B20</f>
        <v>#DIV/0!</v>
      </c>
    </row>
    <row r="26" spans="1:2" ht="12.75">
      <c r="A26" s="111" t="s">
        <v>361</v>
      </c>
      <c r="B26" s="179" t="e">
        <f>B23/(B22/1000)</f>
        <v>#DIV/0!</v>
      </c>
    </row>
    <row r="27" spans="1:2" ht="12.75">
      <c r="A27" s="111" t="s">
        <v>362</v>
      </c>
      <c r="B27" s="179" t="e">
        <f>B24/(B22/1000)</f>
        <v>#DIV/0!</v>
      </c>
    </row>
    <row r="28" spans="1:2" ht="12.75">
      <c r="A28" s="111" t="s">
        <v>363</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4" customWidth="1"/>
    <col min="2" max="3" width="14.28125" style="84" customWidth="1"/>
    <col min="4" max="4" width="23.28125" style="84" customWidth="1"/>
    <col min="5" max="6" width="14.28125" style="84" customWidth="1"/>
    <col min="7" max="7" width="13.8515625" style="84" customWidth="1"/>
    <col min="8" max="8" width="8.8515625" style="84" customWidth="1"/>
    <col min="9" max="9" width="10.140625" style="84" customWidth="1"/>
    <col min="10" max="16384" width="8.8515625" style="84" customWidth="1"/>
  </cols>
  <sheetData>
    <row r="1" s="86" customFormat="1" ht="12.75">
      <c r="A1" s="85" t="s">
        <v>1</v>
      </c>
    </row>
    <row r="2" s="86" customFormat="1" ht="12.75">
      <c r="A2" s="85" t="s">
        <v>199</v>
      </c>
    </row>
    <row r="3" s="86" customFormat="1" ht="12.75">
      <c r="A3" s="86" t="s">
        <v>28</v>
      </c>
    </row>
    <row r="5" spans="1:7" ht="25.5" customHeight="1">
      <c r="A5" s="110" t="s">
        <v>330</v>
      </c>
      <c r="B5" s="110" t="s">
        <v>268</v>
      </c>
      <c r="C5" s="110" t="s">
        <v>63</v>
      </c>
      <c r="D5" s="110" t="s">
        <v>364</v>
      </c>
      <c r="E5" s="124" t="s">
        <v>270</v>
      </c>
      <c r="F5" s="124"/>
      <c r="G5" s="124"/>
    </row>
    <row r="6" spans="1:7" ht="12.75" customHeight="1">
      <c r="A6" s="180"/>
      <c r="B6" s="180"/>
      <c r="C6" s="180"/>
      <c r="D6" s="180"/>
      <c r="E6" s="181"/>
      <c r="F6" s="181"/>
      <c r="G6" s="181"/>
    </row>
    <row r="7" spans="1:7" ht="12.75" customHeight="1">
      <c r="A7" s="180"/>
      <c r="B7" s="180"/>
      <c r="C7" s="180"/>
      <c r="D7" s="180"/>
      <c r="E7" s="181"/>
      <c r="F7" s="181"/>
      <c r="G7" s="181"/>
    </row>
    <row r="8" spans="1:7" ht="12.75" customHeight="1">
      <c r="A8" s="180"/>
      <c r="B8" s="180"/>
      <c r="C8" s="180"/>
      <c r="D8" s="180"/>
      <c r="E8" s="181"/>
      <c r="F8" s="181"/>
      <c r="G8" s="181"/>
    </row>
    <row r="10" spans="1:9" ht="26.25" customHeight="1">
      <c r="A10" s="182" t="s">
        <v>365</v>
      </c>
      <c r="B10" s="182"/>
      <c r="C10" s="182"/>
      <c r="D10" s="182"/>
      <c r="E10" s="182"/>
      <c r="F10" s="112"/>
      <c r="G10" s="112"/>
      <c r="H10" s="112"/>
      <c r="I10" s="112"/>
    </row>
    <row r="11" spans="1:9" ht="26.25" customHeight="1">
      <c r="A11" s="158" t="s">
        <v>272</v>
      </c>
      <c r="B11" s="158"/>
      <c r="C11" s="158"/>
      <c r="D11" s="158"/>
      <c r="E11" s="158"/>
      <c r="F11" s="112"/>
      <c r="G11" s="112"/>
      <c r="H11" s="112"/>
      <c r="I11" s="112"/>
    </row>
    <row r="12" spans="1:9" ht="12.75">
      <c r="A12" s="183"/>
      <c r="B12" s="184"/>
      <c r="C12" s="184"/>
      <c r="D12" s="184"/>
      <c r="E12" s="184"/>
      <c r="F12" s="112"/>
      <c r="G12" s="112"/>
      <c r="H12" s="112"/>
      <c r="I12" s="112"/>
    </row>
    <row r="13" spans="1:7" ht="12.75" customHeight="1">
      <c r="A13" s="185"/>
      <c r="B13" s="121" t="s">
        <v>366</v>
      </c>
      <c r="C13" s="121"/>
      <c r="D13" s="121" t="s">
        <v>367</v>
      </c>
      <c r="E13" s="121"/>
      <c r="F13" s="121" t="s">
        <v>368</v>
      </c>
      <c r="G13" s="121"/>
    </row>
    <row r="14" spans="1:7" ht="12.75">
      <c r="A14" s="89" t="s">
        <v>273</v>
      </c>
      <c r="B14" s="110" t="s">
        <v>369</v>
      </c>
      <c r="C14" s="110" t="s">
        <v>370</v>
      </c>
      <c r="D14" s="110" t="s">
        <v>369</v>
      </c>
      <c r="E14" s="110" t="s">
        <v>370</v>
      </c>
      <c r="F14" s="110" t="s">
        <v>369</v>
      </c>
      <c r="G14" s="110" t="s">
        <v>370</v>
      </c>
    </row>
    <row r="15" spans="1:7" ht="12.75">
      <c r="A15" s="154" t="s">
        <v>277</v>
      </c>
      <c r="B15" s="121"/>
      <c r="C15" s="121"/>
      <c r="D15" s="121"/>
      <c r="E15" s="121"/>
      <c r="F15" s="121"/>
      <c r="G15" s="121"/>
    </row>
    <row r="16" spans="1:7" ht="12.75">
      <c r="A16" s="154" t="s">
        <v>278</v>
      </c>
      <c r="B16" s="121"/>
      <c r="C16" s="121"/>
      <c r="D16" s="121"/>
      <c r="E16" s="121"/>
      <c r="F16" s="121"/>
      <c r="G16" s="121"/>
    </row>
    <row r="17" spans="1:7" ht="12.75">
      <c r="A17" s="154" t="s">
        <v>279</v>
      </c>
      <c r="B17" s="121"/>
      <c r="C17" s="121"/>
      <c r="D17" s="121"/>
      <c r="E17" s="121"/>
      <c r="F17" s="121"/>
      <c r="G17" s="121"/>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8" customWidth="1"/>
    <col min="2" max="6" width="10.421875" style="128" customWidth="1"/>
    <col min="7" max="16384" width="8.8515625" style="128" customWidth="1"/>
  </cols>
  <sheetData>
    <row r="1" s="186" customFormat="1" ht="12.75">
      <c r="A1" s="85" t="s">
        <v>1</v>
      </c>
    </row>
    <row r="2" s="186" customFormat="1" ht="12.75">
      <c r="A2" s="85" t="s">
        <v>199</v>
      </c>
    </row>
    <row r="3" s="186" customFormat="1" ht="12.75">
      <c r="A3" s="186" t="s">
        <v>30</v>
      </c>
    </row>
    <row r="4" ht="12.75"/>
    <row r="5" spans="1:10" ht="12.75">
      <c r="A5" s="124" t="s">
        <v>318</v>
      </c>
      <c r="B5" s="187" t="s">
        <v>61</v>
      </c>
      <c r="C5" s="187" t="s">
        <v>201</v>
      </c>
      <c r="D5" s="90" t="s">
        <v>202</v>
      </c>
      <c r="E5" s="187" t="s">
        <v>62</v>
      </c>
      <c r="F5" s="187" t="s">
        <v>201</v>
      </c>
      <c r="G5" s="187" t="s">
        <v>203</v>
      </c>
      <c r="J5" s="84"/>
    </row>
    <row r="6" spans="1:10" ht="12.75" customHeight="1">
      <c r="A6" s="188" t="s">
        <v>371</v>
      </c>
      <c r="B6" s="189"/>
      <c r="C6" s="189"/>
      <c r="D6" s="190">
        <f>'OFC-E1.1'!D6</f>
        <v>0</v>
      </c>
      <c r="E6" s="189"/>
      <c r="F6" s="189"/>
      <c r="G6" s="191"/>
      <c r="J6" s="84"/>
    </row>
    <row r="7" spans="1:10" ht="12.75">
      <c r="A7" s="192" t="s">
        <v>372</v>
      </c>
      <c r="B7" s="192"/>
      <c r="C7" s="193"/>
      <c r="D7" s="194"/>
      <c r="E7" s="192"/>
      <c r="F7" s="193"/>
      <c r="G7" s="195"/>
      <c r="J7" s="84"/>
    </row>
    <row r="8" spans="1:10" ht="12.75">
      <c r="A8" s="196" t="s">
        <v>373</v>
      </c>
      <c r="B8" s="196"/>
      <c r="C8" s="197"/>
      <c r="D8" s="194" t="s">
        <v>374</v>
      </c>
      <c r="E8" s="196"/>
      <c r="F8" s="197"/>
      <c r="G8" s="195"/>
      <c r="J8" s="84"/>
    </row>
    <row r="9" spans="1:7" ht="12.75">
      <c r="A9" s="198" t="s">
        <v>375</v>
      </c>
      <c r="B9" s="198"/>
      <c r="C9" s="199"/>
      <c r="D9" s="200" t="s">
        <v>376</v>
      </c>
      <c r="E9" s="198"/>
      <c r="F9" s="199"/>
      <c r="G9" s="195"/>
    </row>
    <row r="10" spans="1:7" ht="12.75">
      <c r="A10" s="198" t="s">
        <v>377</v>
      </c>
      <c r="B10" s="198"/>
      <c r="C10" s="199"/>
      <c r="D10" s="200" t="s">
        <v>378</v>
      </c>
      <c r="E10" s="198"/>
      <c r="F10" s="199"/>
      <c r="G10" s="195"/>
    </row>
    <row r="11" spans="1:7" ht="12.75">
      <c r="A11" s="198" t="s">
        <v>379</v>
      </c>
      <c r="B11" s="198"/>
      <c r="C11" s="199"/>
      <c r="D11" s="200" t="s">
        <v>229</v>
      </c>
      <c r="E11" s="198"/>
      <c r="F11" s="199"/>
      <c r="G11" s="195"/>
    </row>
    <row r="12" spans="1:7" ht="12.75">
      <c r="A12" s="198" t="s">
        <v>380</v>
      </c>
      <c r="B12" s="198"/>
      <c r="C12" s="199"/>
      <c r="D12" s="200" t="s">
        <v>235</v>
      </c>
      <c r="E12" s="198"/>
      <c r="F12" s="199"/>
      <c r="G12" s="195"/>
    </row>
    <row r="13" spans="1:7" ht="12.75">
      <c r="A13" s="198" t="s">
        <v>381</v>
      </c>
      <c r="B13" s="198"/>
      <c r="C13" s="199"/>
      <c r="D13" s="200" t="s">
        <v>233</v>
      </c>
      <c r="E13" s="198"/>
      <c r="F13" s="199"/>
      <c r="G13" s="195"/>
    </row>
    <row r="14" spans="1:7" ht="12.75">
      <c r="A14" s="198" t="s">
        <v>382</v>
      </c>
      <c r="B14" s="198"/>
      <c r="C14" s="199"/>
      <c r="D14" s="200" t="s">
        <v>237</v>
      </c>
      <c r="E14" s="198"/>
      <c r="F14" s="199"/>
      <c r="G14" s="195"/>
    </row>
    <row r="15" spans="1:10" ht="12.75">
      <c r="A15" s="198" t="s">
        <v>383</v>
      </c>
      <c r="B15" s="196"/>
      <c r="C15" s="197"/>
      <c r="D15" s="201" t="s">
        <v>227</v>
      </c>
      <c r="E15" s="196"/>
      <c r="F15" s="197"/>
      <c r="G15" s="195"/>
      <c r="J15" s="84"/>
    </row>
    <row r="16" spans="1:10" ht="12.75">
      <c r="A16" s="153" t="s">
        <v>384</v>
      </c>
      <c r="B16" s="196"/>
      <c r="C16" s="197"/>
      <c r="D16" s="191"/>
      <c r="E16" s="196"/>
      <c r="F16" s="197"/>
      <c r="G16" s="195"/>
      <c r="J16" s="84"/>
    </row>
    <row r="17" ht="12.75">
      <c r="G17" s="202"/>
    </row>
    <row r="18" spans="1:6" ht="39.75" customHeight="1">
      <c r="A18" s="157" t="s">
        <v>385</v>
      </c>
      <c r="B18" s="157"/>
      <c r="C18" s="157"/>
      <c r="D18" s="157"/>
      <c r="E18" s="157"/>
      <c r="F18" s="157"/>
    </row>
    <row r="20" ht="39.75" customHeight="1">
      <c r="A20" s="203"/>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8" customWidth="1"/>
    <col min="2" max="2" width="20.140625" style="128" customWidth="1"/>
    <col min="3" max="3" width="32.140625" style="128" customWidth="1"/>
    <col min="4" max="4" width="19.57421875" style="128" customWidth="1"/>
    <col min="5" max="16384" width="8.8515625" style="128" customWidth="1"/>
  </cols>
  <sheetData>
    <row r="1" s="186" customFormat="1" ht="12.75">
      <c r="A1" s="85" t="s">
        <v>1</v>
      </c>
    </row>
    <row r="2" s="186" customFormat="1" ht="12.75">
      <c r="A2" s="85" t="s">
        <v>199</v>
      </c>
    </row>
    <row r="3" s="186" customFormat="1" ht="12.75">
      <c r="A3" s="186" t="s">
        <v>32</v>
      </c>
    </row>
    <row r="5" spans="1:4" ht="12.75" customHeight="1">
      <c r="A5" s="168" t="s">
        <v>386</v>
      </c>
      <c r="B5" s="110" t="s">
        <v>387</v>
      </c>
      <c r="C5" s="110" t="s">
        <v>388</v>
      </c>
      <c r="D5" s="160" t="s">
        <v>327</v>
      </c>
    </row>
    <row r="6" spans="1:4" ht="12.75">
      <c r="A6" s="168" t="s">
        <v>389</v>
      </c>
      <c r="B6" s="110"/>
      <c r="C6" s="110"/>
      <c r="D6" s="160"/>
    </row>
    <row r="7" spans="1:4" ht="12.75">
      <c r="A7" s="161" t="s">
        <v>328</v>
      </c>
      <c r="B7" s="161"/>
      <c r="C7" s="111"/>
      <c r="D7" s="111"/>
    </row>
    <row r="8" spans="1:4" ht="12.75">
      <c r="A8" s="161"/>
      <c r="B8" s="161"/>
      <c r="C8" s="111"/>
      <c r="D8" s="111"/>
    </row>
    <row r="9" spans="1:4" ht="12.75">
      <c r="A9" s="161"/>
      <c r="B9" s="161"/>
      <c r="C9" s="111"/>
      <c r="D9" s="111"/>
    </row>
    <row r="10" spans="1:4" ht="12.75">
      <c r="A10" s="161"/>
      <c r="B10" s="161"/>
      <c r="C10" s="111"/>
      <c r="D10" s="111"/>
    </row>
    <row r="11" spans="1:3" ht="12.75">
      <c r="A11" s="204"/>
      <c r="B11" s="205"/>
      <c r="C11" s="205"/>
    </row>
    <row r="12" spans="1:4" ht="12.75" customHeight="1">
      <c r="A12" s="168" t="s">
        <v>390</v>
      </c>
      <c r="B12" s="110" t="s">
        <v>387</v>
      </c>
      <c r="C12" s="110" t="s">
        <v>391</v>
      </c>
      <c r="D12" s="160" t="s">
        <v>327</v>
      </c>
    </row>
    <row r="13" spans="1:4" ht="12.75">
      <c r="A13" s="168" t="s">
        <v>389</v>
      </c>
      <c r="B13" s="110"/>
      <c r="C13" s="110"/>
      <c r="D13" s="160"/>
    </row>
    <row r="14" spans="1:4" ht="12.75">
      <c r="A14" s="161" t="s">
        <v>328</v>
      </c>
      <c r="B14" s="161"/>
      <c r="C14" s="111"/>
      <c r="D14" s="111"/>
    </row>
    <row r="15" spans="1:4" ht="12.75">
      <c r="A15" s="161"/>
      <c r="B15" s="161"/>
      <c r="C15" s="111"/>
      <c r="D15" s="111"/>
    </row>
    <row r="16" spans="1:4" ht="12.75">
      <c r="A16" s="161"/>
      <c r="B16" s="161"/>
      <c r="C16" s="111"/>
      <c r="D16" s="111"/>
    </row>
    <row r="17" spans="1:4" ht="12.75">
      <c r="A17" s="161"/>
      <c r="B17" s="161"/>
      <c r="C17" s="111"/>
      <c r="D17" s="111"/>
    </row>
    <row r="18" spans="1:3" ht="12.75">
      <c r="A18" s="204"/>
      <c r="B18" s="205"/>
      <c r="C18" s="205"/>
    </row>
    <row r="19" spans="1:4" ht="15" customHeight="1">
      <c r="A19" s="168" t="s">
        <v>392</v>
      </c>
      <c r="B19" s="110" t="s">
        <v>387</v>
      </c>
      <c r="C19" s="110" t="s">
        <v>393</v>
      </c>
      <c r="D19" s="160" t="s">
        <v>327</v>
      </c>
    </row>
    <row r="20" spans="1:4" ht="12.75">
      <c r="A20" s="168" t="s">
        <v>389</v>
      </c>
      <c r="B20" s="110"/>
      <c r="C20" s="110"/>
      <c r="D20" s="160"/>
    </row>
    <row r="21" spans="1:4" ht="12.75">
      <c r="A21" s="161" t="s">
        <v>328</v>
      </c>
      <c r="B21" s="161"/>
      <c r="C21" s="111"/>
      <c r="D21" s="111"/>
    </row>
    <row r="22" spans="1:4" ht="12.75">
      <c r="A22" s="161"/>
      <c r="B22" s="161"/>
      <c r="C22" s="111"/>
      <c r="D22" s="111"/>
    </row>
    <row r="23" spans="1:4" ht="12.75">
      <c r="A23" s="161"/>
      <c r="B23" s="161"/>
      <c r="C23" s="111"/>
      <c r="D23" s="111"/>
    </row>
    <row r="24" spans="1:4" ht="12.75">
      <c r="A24" s="161"/>
      <c r="B24" s="161"/>
      <c r="C24" s="111"/>
      <c r="D24" s="111"/>
    </row>
    <row r="25" spans="1:3" ht="12.75">
      <c r="A25" s="204"/>
      <c r="B25" s="205"/>
      <c r="C25" s="205"/>
    </row>
    <row r="26" spans="1:4" ht="15" customHeight="1">
      <c r="A26" s="168" t="s">
        <v>394</v>
      </c>
      <c r="B26" s="110" t="s">
        <v>387</v>
      </c>
      <c r="C26" s="110" t="s">
        <v>395</v>
      </c>
      <c r="D26" s="160" t="s">
        <v>327</v>
      </c>
    </row>
    <row r="27" spans="1:4" ht="12.75">
      <c r="A27" s="168" t="s">
        <v>389</v>
      </c>
      <c r="B27" s="110"/>
      <c r="C27" s="110"/>
      <c r="D27" s="160"/>
    </row>
    <row r="28" spans="1:4" ht="12.75">
      <c r="A28" s="161"/>
      <c r="B28" s="161"/>
      <c r="C28" s="111"/>
      <c r="D28" s="111"/>
    </row>
    <row r="29" spans="1:4" ht="12.75">
      <c r="A29" s="161"/>
      <c r="B29" s="161"/>
      <c r="C29" s="111"/>
      <c r="D29" s="111"/>
    </row>
    <row r="30" spans="1:4" ht="12.75">
      <c r="A30" s="206"/>
      <c r="B30" s="206"/>
      <c r="C30" s="154"/>
      <c r="D30" s="111"/>
    </row>
    <row r="31" spans="1:4" ht="12.75">
      <c r="A31" s="206"/>
      <c r="B31" s="206"/>
      <c r="C31" s="154"/>
      <c r="D31" s="111"/>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4" customWidth="1"/>
    <col min="2" max="2" width="18.28125" style="84" customWidth="1"/>
    <col min="3" max="4" width="26.57421875" style="84" customWidth="1"/>
    <col min="5" max="16384" width="19.57421875" style="84" customWidth="1"/>
  </cols>
  <sheetData>
    <row r="1" s="86" customFormat="1" ht="12.75">
      <c r="A1" s="85" t="s">
        <v>1</v>
      </c>
    </row>
    <row r="2" s="86" customFormat="1" ht="12.75">
      <c r="A2" s="85" t="s">
        <v>199</v>
      </c>
    </row>
    <row r="3" s="86" customFormat="1" ht="12.75">
      <c r="A3" s="86" t="s">
        <v>34</v>
      </c>
    </row>
    <row r="4" ht="12.75"/>
    <row r="5" spans="1:6" ht="12.75">
      <c r="A5" s="110" t="s">
        <v>396</v>
      </c>
      <c r="B5" s="110" t="s">
        <v>268</v>
      </c>
      <c r="C5" s="110" t="s">
        <v>269</v>
      </c>
      <c r="D5" s="110" t="s">
        <v>270</v>
      </c>
      <c r="E5" s="137"/>
      <c r="F5" s="137"/>
    </row>
    <row r="6" spans="1:6" ht="12.75">
      <c r="A6" s="111"/>
      <c r="B6" s="111"/>
      <c r="C6" s="111"/>
      <c r="D6" s="111"/>
      <c r="E6" s="137"/>
      <c r="F6" s="137"/>
    </row>
    <row r="7" spans="1:6" ht="12.75">
      <c r="A7" s="111"/>
      <c r="B7" s="111"/>
      <c r="C7" s="111"/>
      <c r="D7" s="111"/>
      <c r="E7" s="137"/>
      <c r="F7" s="137"/>
    </row>
    <row r="8" spans="1:6" ht="12.75">
      <c r="A8" s="111"/>
      <c r="B8" s="111"/>
      <c r="C8" s="111"/>
      <c r="D8" s="111"/>
      <c r="E8" s="137"/>
      <c r="F8" s="137"/>
    </row>
    <row r="9" spans="1:7" ht="12.75">
      <c r="A9" s="137"/>
      <c r="B9" s="137"/>
      <c r="C9" s="137"/>
      <c r="D9" s="137"/>
      <c r="E9" s="137"/>
      <c r="F9" s="137"/>
      <c r="G9" s="137"/>
    </row>
    <row r="10" spans="1:7" ht="27.75" customHeight="1">
      <c r="A10" s="165" t="s">
        <v>397</v>
      </c>
      <c r="B10" s="165"/>
      <c r="C10" s="165"/>
      <c r="D10" s="165"/>
      <c r="E10" s="137"/>
      <c r="F10" s="137"/>
      <c r="G10" s="137"/>
    </row>
    <row r="11" spans="1:7" ht="27.75" customHeight="1">
      <c r="A11" s="165" t="s">
        <v>272</v>
      </c>
      <c r="B11" s="165"/>
      <c r="C11" s="165"/>
      <c r="D11" s="165"/>
      <c r="E11" s="137"/>
      <c r="F11" s="137"/>
      <c r="G11" s="137"/>
    </row>
    <row r="12" spans="1:7" ht="12.75">
      <c r="A12" s="137"/>
      <c r="B12" s="137"/>
      <c r="C12" s="137"/>
      <c r="D12" s="137"/>
      <c r="E12" s="137"/>
      <c r="F12" s="137"/>
      <c r="G12" s="137"/>
    </row>
    <row r="13" spans="1:4" ht="12.75">
      <c r="A13" s="207"/>
      <c r="B13" s="187" t="s">
        <v>398</v>
      </c>
      <c r="C13" s="187" t="s">
        <v>201</v>
      </c>
      <c r="D13" s="187" t="s">
        <v>276</v>
      </c>
    </row>
    <row r="14" spans="1:4" ht="12.75">
      <c r="A14" s="208" t="s">
        <v>336</v>
      </c>
      <c r="B14" s="167"/>
      <c r="C14" s="209"/>
      <c r="D14" s="121"/>
    </row>
    <row r="15" spans="1:4" ht="12.75">
      <c r="A15" s="208" t="s">
        <v>337</v>
      </c>
      <c r="B15" s="167"/>
      <c r="C15" s="209"/>
      <c r="D15" s="121"/>
    </row>
    <row r="16" spans="1:4" ht="12.75">
      <c r="A16" s="210" t="s">
        <v>338</v>
      </c>
      <c r="B16" s="167"/>
      <c r="C16" s="209"/>
      <c r="D16" s="121"/>
    </row>
    <row r="17" ht="12.75"/>
    <row r="18" spans="1:4" ht="41.25" customHeight="1">
      <c r="A18" s="182" t="s">
        <v>399</v>
      </c>
      <c r="B18" s="182"/>
      <c r="C18" s="182"/>
      <c r="D18" s="182"/>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1" customWidth="1"/>
    <col min="2" max="2" width="18.421875" style="211" customWidth="1"/>
    <col min="3" max="3" width="24.8515625" style="211" customWidth="1"/>
    <col min="4" max="4" width="34.00390625" style="211" customWidth="1"/>
    <col min="5" max="16384" width="19.57421875" style="211" customWidth="1"/>
  </cols>
  <sheetData>
    <row r="1" s="86" customFormat="1" ht="12.75">
      <c r="A1" s="85" t="s">
        <v>1</v>
      </c>
    </row>
    <row r="2" s="86" customFormat="1" ht="12.75">
      <c r="A2" s="85" t="s">
        <v>2</v>
      </c>
    </row>
    <row r="3" s="86" customFormat="1" ht="12.75">
      <c r="A3" s="86" t="s">
        <v>36</v>
      </c>
    </row>
    <row r="4" ht="12.75"/>
    <row r="5" spans="1:4" s="84" customFormat="1" ht="12.75">
      <c r="A5" s="110" t="s">
        <v>330</v>
      </c>
      <c r="B5" s="110" t="s">
        <v>268</v>
      </c>
      <c r="C5" s="110" t="s">
        <v>364</v>
      </c>
      <c r="D5" s="124" t="s">
        <v>270</v>
      </c>
    </row>
    <row r="6" spans="1:4" s="84" customFormat="1" ht="12.75">
      <c r="A6" s="180"/>
      <c r="B6" s="180"/>
      <c r="C6" s="180"/>
      <c r="D6" s="181"/>
    </row>
    <row r="7" spans="1:4" s="84" customFormat="1" ht="12.75">
      <c r="A7" s="180"/>
      <c r="B7" s="180"/>
      <c r="C7" s="180"/>
      <c r="D7" s="181"/>
    </row>
    <row r="8" spans="1:4" s="84" customFormat="1" ht="12.75">
      <c r="A8" s="180"/>
      <c r="B8" s="180"/>
      <c r="C8" s="180"/>
      <c r="D8" s="181"/>
    </row>
    <row r="9" spans="1:5" s="84" customFormat="1" ht="12.75">
      <c r="A9" s="212"/>
      <c r="B9" s="212"/>
      <c r="C9" s="212"/>
      <c r="D9" s="212"/>
      <c r="E9" s="213"/>
    </row>
    <row r="10" spans="1:9" s="84" customFormat="1" ht="26.25" customHeight="1">
      <c r="A10" s="158" t="s">
        <v>365</v>
      </c>
      <c r="B10" s="158"/>
      <c r="C10" s="158"/>
      <c r="D10" s="158"/>
      <c r="E10" s="112"/>
      <c r="F10" s="112"/>
      <c r="G10" s="112"/>
      <c r="H10" s="112"/>
      <c r="I10" s="112"/>
    </row>
    <row r="11" spans="1:9" s="84" customFormat="1" ht="26.25" customHeight="1">
      <c r="A11" s="158" t="s">
        <v>272</v>
      </c>
      <c r="B11" s="158"/>
      <c r="C11" s="158"/>
      <c r="D11" s="158"/>
      <c r="E11" s="212"/>
      <c r="F11" s="112"/>
      <c r="G11" s="112"/>
      <c r="H11" s="112"/>
      <c r="I11" s="112"/>
    </row>
    <row r="12" spans="1:9" s="84" customFormat="1" ht="12.75">
      <c r="A12" s="213"/>
      <c r="B12" s="213"/>
      <c r="C12" s="213"/>
      <c r="D12" s="213"/>
      <c r="E12" s="213"/>
      <c r="F12" s="112"/>
      <c r="G12" s="112"/>
      <c r="H12" s="112"/>
      <c r="I12" s="112"/>
    </row>
    <row r="13" spans="1:4" s="84" customFormat="1" ht="12.75">
      <c r="A13" s="214"/>
      <c r="B13" s="187" t="s">
        <v>398</v>
      </c>
      <c r="C13" s="187" t="s">
        <v>201</v>
      </c>
      <c r="D13" s="187" t="s">
        <v>276</v>
      </c>
    </row>
    <row r="14" spans="1:4" s="84" customFormat="1" ht="12.75">
      <c r="A14" s="215" t="s">
        <v>336</v>
      </c>
      <c r="B14" s="167"/>
      <c r="C14" s="209"/>
      <c r="D14" s="121"/>
    </row>
    <row r="15" spans="1:4" s="84" customFormat="1" ht="12.75">
      <c r="A15" s="208" t="s">
        <v>337</v>
      </c>
      <c r="B15" s="167"/>
      <c r="C15" s="209"/>
      <c r="D15" s="121"/>
    </row>
    <row r="16" spans="1:4" s="84" customFormat="1" ht="12.75">
      <c r="A16" s="210" t="s">
        <v>338</v>
      </c>
      <c r="B16" s="167"/>
      <c r="C16" s="209"/>
      <c r="D16" s="121"/>
    </row>
    <row r="17" spans="1:4" s="84" customFormat="1" ht="12.75">
      <c r="A17" s="156"/>
      <c r="B17" s="216"/>
      <c r="C17" s="217"/>
      <c r="D17" s="217"/>
    </row>
    <row r="18" spans="1:4" ht="40.5" customHeight="1">
      <c r="A18" s="182" t="s">
        <v>399</v>
      </c>
      <c r="B18" s="182"/>
      <c r="C18" s="182"/>
      <c r="D18" s="182"/>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1" customWidth="1"/>
    <col min="2" max="2" width="28.28125" style="211" customWidth="1"/>
    <col min="3" max="3" width="16.8515625" style="211" customWidth="1"/>
    <col min="4" max="4" width="26.57421875" style="211" customWidth="1"/>
    <col min="5" max="5" width="16.421875" style="211" customWidth="1"/>
    <col min="6" max="16384" width="8.8515625" style="211" customWidth="1"/>
  </cols>
  <sheetData>
    <row r="1" s="86" customFormat="1" ht="12.75">
      <c r="A1" s="85" t="s">
        <v>1</v>
      </c>
    </row>
    <row r="2" s="86" customFormat="1" ht="12.75">
      <c r="A2" s="85" t="s">
        <v>199</v>
      </c>
    </row>
    <row r="3" s="86" customFormat="1" ht="12.75">
      <c r="A3" s="86" t="s">
        <v>400</v>
      </c>
    </row>
    <row r="4" ht="12.75"/>
    <row r="5" spans="1:8" ht="12.75">
      <c r="A5" s="218" t="s">
        <v>401</v>
      </c>
      <c r="B5" s="218" t="s">
        <v>402</v>
      </c>
      <c r="C5" s="219" t="s">
        <v>201</v>
      </c>
      <c r="D5" s="218" t="s">
        <v>403</v>
      </c>
      <c r="E5" s="219" t="s">
        <v>201</v>
      </c>
      <c r="G5" s="220"/>
      <c r="H5" s="220"/>
    </row>
    <row r="6" spans="1:8" ht="12.75">
      <c r="A6" s="153">
        <v>1</v>
      </c>
      <c r="B6" s="221"/>
      <c r="C6" s="222"/>
      <c r="D6" s="221"/>
      <c r="E6" s="222"/>
      <c r="F6" s="223"/>
      <c r="G6" s="223"/>
      <c r="H6" s="223"/>
    </row>
    <row r="7" spans="1:8" ht="12.75">
      <c r="A7" s="153">
        <v>2</v>
      </c>
      <c r="B7" s="123"/>
      <c r="C7" s="149"/>
      <c r="D7" s="221"/>
      <c r="E7" s="144"/>
      <c r="F7" s="116"/>
      <c r="G7" s="156"/>
      <c r="H7" s="223"/>
    </row>
    <row r="8" spans="1:8" ht="12.75">
      <c r="A8" s="153">
        <v>3</v>
      </c>
      <c r="B8" s="123"/>
      <c r="C8" s="149"/>
      <c r="D8" s="221"/>
      <c r="E8" s="144"/>
      <c r="F8" s="116"/>
      <c r="G8" s="156"/>
      <c r="H8" s="223"/>
    </row>
    <row r="9" spans="1:8" ht="12.75">
      <c r="A9" s="153">
        <v>4</v>
      </c>
      <c r="B9" s="123"/>
      <c r="C9" s="149"/>
      <c r="D9" s="221"/>
      <c r="E9" s="144"/>
      <c r="F9" s="116"/>
      <c r="G9" s="156"/>
      <c r="H9" s="223"/>
    </row>
    <row r="10" spans="1:8" ht="12.75">
      <c r="A10" s="153">
        <v>5</v>
      </c>
      <c r="B10" s="123"/>
      <c r="C10" s="149"/>
      <c r="D10" s="221"/>
      <c r="E10" s="144"/>
      <c r="F10" s="116"/>
      <c r="G10" s="156"/>
      <c r="H10" s="223"/>
    </row>
    <row r="11" spans="1:8" ht="12.75">
      <c r="A11" s="224" t="s">
        <v>404</v>
      </c>
      <c r="B11" s="225"/>
      <c r="C11" s="226"/>
      <c r="D11" s="221"/>
      <c r="E11" s="227"/>
      <c r="F11" s="228"/>
      <c r="G11" s="156"/>
      <c r="H11" s="223"/>
    </row>
    <row r="12" spans="1:8" ht="12.75">
      <c r="A12" s="224" t="s">
        <v>62</v>
      </c>
      <c r="B12" s="229"/>
      <c r="C12" s="230"/>
      <c r="D12" s="231"/>
      <c r="E12" s="232"/>
      <c r="F12" s="116"/>
      <c r="G12" s="156"/>
      <c r="H12" s="223"/>
    </row>
    <row r="13" ht="12.75"/>
    <row r="14" spans="1:5" ht="41.25" customHeight="1">
      <c r="A14" s="233" t="s">
        <v>399</v>
      </c>
      <c r="B14" s="233"/>
      <c r="C14" s="233"/>
      <c r="D14" s="233"/>
      <c r="E14" s="233"/>
    </row>
    <row r="16" spans="1:8" ht="41.25" customHeight="1">
      <c r="A16" s="223"/>
      <c r="B16" s="234"/>
      <c r="C16" s="234"/>
      <c r="D16" s="116"/>
      <c r="E16" s="116"/>
      <c r="F16" s="116"/>
      <c r="G16" s="156"/>
      <c r="H16" s="223"/>
    </row>
    <row r="17" spans="1:6" ht="41.25" customHeight="1">
      <c r="A17" s="223"/>
      <c r="B17" s="223"/>
      <c r="C17" s="223"/>
      <c r="D17" s="223"/>
      <c r="E17" s="223"/>
      <c r="F17" s="223"/>
    </row>
    <row r="18" spans="1:6" ht="41.25" customHeight="1">
      <c r="A18" s="223"/>
      <c r="B18" s="223"/>
      <c r="C18" s="223"/>
      <c r="D18" s="223"/>
      <c r="E18" s="223"/>
      <c r="F18" s="223"/>
    </row>
    <row r="19" spans="1:6" ht="41.25" customHeight="1">
      <c r="A19" s="223"/>
      <c r="B19" s="223"/>
      <c r="C19" s="223"/>
      <c r="D19" s="223"/>
      <c r="E19" s="223"/>
      <c r="F19" s="223"/>
    </row>
    <row r="20" spans="1:6" ht="41.25" customHeight="1">
      <c r="A20" s="223"/>
      <c r="B20" s="223"/>
      <c r="C20" s="223"/>
      <c r="D20" s="223"/>
      <c r="E20" s="223"/>
      <c r="F20" s="223"/>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84" customWidth="1"/>
    <col min="2" max="2" width="15.8515625" style="84" customWidth="1"/>
    <col min="3" max="3" width="25.57421875" style="84" customWidth="1"/>
    <col min="4" max="4" width="23.140625" style="84" customWidth="1"/>
    <col min="5" max="5" width="22.57421875" style="84" customWidth="1"/>
    <col min="6" max="16384" width="8.8515625" style="84" customWidth="1"/>
  </cols>
  <sheetData>
    <row r="1" s="86" customFormat="1" ht="12.75">
      <c r="A1" s="85" t="s">
        <v>1</v>
      </c>
    </row>
    <row r="2" s="86" customFormat="1" ht="12.75">
      <c r="A2" s="85" t="s">
        <v>199</v>
      </c>
    </row>
    <row r="3" s="86" customFormat="1" ht="12.75">
      <c r="A3" s="86" t="s">
        <v>40</v>
      </c>
    </row>
    <row r="5" spans="1:5" ht="12.75">
      <c r="A5" s="110" t="s">
        <v>326</v>
      </c>
      <c r="B5" s="110" t="s">
        <v>405</v>
      </c>
      <c r="C5" s="110" t="s">
        <v>406</v>
      </c>
      <c r="D5" s="110" t="s">
        <v>407</v>
      </c>
      <c r="E5" s="160" t="s">
        <v>327</v>
      </c>
    </row>
    <row r="6" spans="1:5" ht="12.75">
      <c r="A6" s="111"/>
      <c r="B6" s="111"/>
      <c r="C6" s="111"/>
      <c r="D6" s="127" t="e">
        <f>B6/(C6/1000)</f>
        <v>#DIV/0!</v>
      </c>
      <c r="E6" s="161"/>
    </row>
    <row r="7" spans="1:5" ht="12.75">
      <c r="A7" s="111"/>
      <c r="B7" s="111"/>
      <c r="C7" s="111"/>
      <c r="D7" s="127" t="e">
        <f>B7/(C7/1000)</f>
        <v>#DIV/0!</v>
      </c>
      <c r="E7" s="161"/>
    </row>
    <row r="8" spans="1:5" ht="12.75">
      <c r="A8" s="111"/>
      <c r="B8" s="111"/>
      <c r="C8" s="111"/>
      <c r="D8" s="127" t="e">
        <f>B8/(C8/1000)</f>
        <v>#DIV/0!</v>
      </c>
      <c r="E8" s="161"/>
    </row>
    <row r="9" spans="1:5" ht="12.75">
      <c r="A9" s="111"/>
      <c r="B9" s="111"/>
      <c r="C9" s="111"/>
      <c r="D9" s="127" t="e">
        <f>B9/(C9/1000)</f>
        <v>#DIV/0!</v>
      </c>
      <c r="E9" s="161"/>
    </row>
    <row r="10" ht="12.75">
      <c r="A10" s="235"/>
    </row>
    <row r="11" spans="1:4" ht="39" customHeight="1">
      <c r="A11" s="165" t="s">
        <v>399</v>
      </c>
      <c r="B11" s="165"/>
      <c r="C11" s="165"/>
      <c r="D11" s="165"/>
    </row>
    <row r="13" ht="12.75">
      <c r="A13" s="84" t="s">
        <v>408</v>
      </c>
    </row>
  </sheetData>
  <sheetProtection selectLockedCells="1" selectUnlockedCells="1"/>
  <mergeCells count="1">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51.00390625" style="19" customWidth="1"/>
    <col min="2" max="2" width="8.7109375" style="19" customWidth="1"/>
    <col min="3" max="3" width="12.7109375" style="19" customWidth="1"/>
    <col min="4" max="9" width="8.7109375" style="19" customWidth="1"/>
    <col min="10" max="10" width="14.140625" style="3" customWidth="1"/>
    <col min="11" max="16384" width="8.8515625" style="3" customWidth="1"/>
  </cols>
  <sheetData>
    <row r="1" spans="1:9" s="2" customFormat="1" ht="12.75">
      <c r="A1" s="20" t="s">
        <v>1</v>
      </c>
      <c r="B1" s="21"/>
      <c r="C1" s="21"/>
      <c r="D1" s="21"/>
      <c r="E1" s="21"/>
      <c r="F1" s="21"/>
      <c r="G1" s="21"/>
      <c r="H1" s="21"/>
      <c r="I1" s="21"/>
    </row>
    <row r="2" spans="1:9" s="2" customFormat="1" ht="12.75">
      <c r="A2" s="21" t="s">
        <v>54</v>
      </c>
      <c r="B2" s="22"/>
      <c r="C2" s="22"/>
      <c r="D2" s="23"/>
      <c r="E2" s="23"/>
      <c r="F2" s="23"/>
      <c r="G2" s="23"/>
      <c r="H2" s="23"/>
      <c r="I2" s="23"/>
    </row>
    <row r="3" spans="1:9" s="2" customFormat="1" ht="12.75">
      <c r="A3" s="21" t="s">
        <v>55</v>
      </c>
      <c r="B3" s="22"/>
      <c r="C3" s="22"/>
      <c r="D3" s="23"/>
      <c r="E3" s="23"/>
      <c r="F3" s="23"/>
      <c r="G3" s="23"/>
      <c r="H3" s="23"/>
      <c r="I3" s="23"/>
    </row>
    <row r="4" spans="1:3" ht="12.75">
      <c r="A4" s="24"/>
      <c r="B4" s="24"/>
      <c r="C4" s="24"/>
    </row>
    <row r="5" spans="1:7" s="19" customFormat="1" ht="40.5" customHeight="1">
      <c r="A5" s="25" t="s">
        <v>56</v>
      </c>
      <c r="B5" s="25"/>
      <c r="C5" s="25"/>
      <c r="D5" s="25"/>
      <c r="E5" s="25"/>
      <c r="F5" s="25"/>
      <c r="G5" s="25"/>
    </row>
    <row r="6" spans="1:3" ht="12.75">
      <c r="A6" s="24"/>
      <c r="B6" s="24"/>
      <c r="C6" s="24"/>
    </row>
    <row r="7" ht="12.75">
      <c r="A7" s="26" t="s">
        <v>57</v>
      </c>
    </row>
    <row r="8" ht="12.75">
      <c r="A8" s="27" t="s">
        <v>58</v>
      </c>
    </row>
    <row r="9" spans="1:3" ht="12.75">
      <c r="A9" s="28"/>
      <c r="B9" s="24"/>
      <c r="C9" s="24"/>
    </row>
    <row r="10" spans="1:10" ht="12.75">
      <c r="A10" s="29" t="s">
        <v>59</v>
      </c>
      <c r="B10" s="30" t="s">
        <v>60</v>
      </c>
      <c r="C10" s="30"/>
      <c r="D10" s="30"/>
      <c r="E10" s="30" t="s">
        <v>61</v>
      </c>
      <c r="F10" s="30"/>
      <c r="G10" s="30"/>
      <c r="H10" s="30" t="s">
        <v>62</v>
      </c>
      <c r="I10" s="30"/>
      <c r="J10" s="30"/>
    </row>
    <row r="11" spans="1:10" ht="12.75">
      <c r="A11" s="31" t="s">
        <v>63</v>
      </c>
      <c r="B11" s="32" t="s">
        <v>64</v>
      </c>
      <c r="C11" s="32" t="s">
        <v>65</v>
      </c>
      <c r="D11" s="32" t="s">
        <v>66</v>
      </c>
      <c r="E11" s="32" t="s">
        <v>64</v>
      </c>
      <c r="F11" s="32" t="s">
        <v>65</v>
      </c>
      <c r="G11" s="32" t="s">
        <v>66</v>
      </c>
      <c r="H11" s="32" t="s">
        <v>64</v>
      </c>
      <c r="I11" s="32" t="s">
        <v>65</v>
      </c>
      <c r="J11" s="32" t="s">
        <v>66</v>
      </c>
    </row>
    <row r="12" spans="1:10" ht="12.75">
      <c r="A12" s="33" t="s">
        <v>67</v>
      </c>
      <c r="B12" s="34">
        <v>450356</v>
      </c>
      <c r="C12" s="34">
        <v>427472</v>
      </c>
      <c r="D12" s="34">
        <v>877828</v>
      </c>
      <c r="E12" s="35"/>
      <c r="F12" s="35"/>
      <c r="G12" s="36">
        <f>E12+F12</f>
        <v>0</v>
      </c>
      <c r="H12" s="35"/>
      <c r="I12" s="35"/>
      <c r="J12" s="36">
        <f>H12+I12</f>
        <v>0</v>
      </c>
    </row>
    <row r="13" spans="1:10" ht="12.75">
      <c r="A13" s="33" t="s">
        <v>68</v>
      </c>
      <c r="B13" s="34">
        <v>429027</v>
      </c>
      <c r="C13" s="34">
        <v>411164</v>
      </c>
      <c r="D13" s="34">
        <v>840191</v>
      </c>
      <c r="E13" s="35"/>
      <c r="F13" s="35"/>
      <c r="G13" s="36">
        <f>E13+F13</f>
        <v>0</v>
      </c>
      <c r="H13" s="35"/>
      <c r="I13" s="35"/>
      <c r="J13" s="36">
        <f>H13+I13</f>
        <v>0</v>
      </c>
    </row>
    <row r="14" spans="1:10" ht="12.75">
      <c r="A14" s="33" t="s">
        <v>69</v>
      </c>
      <c r="B14" s="34">
        <v>438139</v>
      </c>
      <c r="C14" s="34">
        <v>425107.5</v>
      </c>
      <c r="D14" s="34">
        <v>863246.5</v>
      </c>
      <c r="E14" s="35"/>
      <c r="F14" s="35"/>
      <c r="G14" s="36">
        <f>E14+F14</f>
        <v>0</v>
      </c>
      <c r="H14" s="35"/>
      <c r="I14" s="35"/>
      <c r="J14" s="36">
        <f>H14+I14</f>
        <v>0</v>
      </c>
    </row>
    <row r="15" spans="1:10" ht="12.75">
      <c r="A15" s="33" t="s">
        <v>70</v>
      </c>
      <c r="B15" s="34">
        <v>442027</v>
      </c>
      <c r="C15" s="34">
        <v>429330</v>
      </c>
      <c r="D15" s="34">
        <v>871357</v>
      </c>
      <c r="E15" s="35"/>
      <c r="F15" s="35"/>
      <c r="G15" s="36">
        <f>E15+F15</f>
        <v>0</v>
      </c>
      <c r="H15" s="35"/>
      <c r="I15" s="35"/>
      <c r="J15" s="36">
        <f>H15+I15</f>
        <v>0</v>
      </c>
    </row>
    <row r="16" spans="1:10" ht="12.75">
      <c r="A16" s="33" t="s">
        <v>71</v>
      </c>
      <c r="B16" s="34">
        <v>381333</v>
      </c>
      <c r="C16" s="34">
        <v>375168</v>
      </c>
      <c r="D16" s="34">
        <v>756501</v>
      </c>
      <c r="E16" s="35"/>
      <c r="F16" s="35"/>
      <c r="G16" s="36">
        <f>E16+F16</f>
        <v>0</v>
      </c>
      <c r="H16" s="35"/>
      <c r="I16" s="35"/>
      <c r="J16" s="36">
        <f>H16+I16</f>
        <v>0</v>
      </c>
    </row>
    <row r="17" spans="1:10" ht="12.75">
      <c r="A17" s="33" t="s">
        <v>72</v>
      </c>
      <c r="B17" s="34">
        <v>289721.5</v>
      </c>
      <c r="C17" s="34">
        <v>287559.5</v>
      </c>
      <c r="D17" s="34">
        <v>577281</v>
      </c>
      <c r="E17" s="35"/>
      <c r="F17" s="35"/>
      <c r="G17" s="36">
        <f>E17+F17</f>
        <v>0</v>
      </c>
      <c r="H17" s="35"/>
      <c r="I17" s="35"/>
      <c r="J17" s="36">
        <f>H17+I17</f>
        <v>0</v>
      </c>
    </row>
    <row r="18" spans="1:10" ht="12.75">
      <c r="A18" s="33" t="s">
        <v>73</v>
      </c>
      <c r="B18" s="34">
        <v>231988</v>
      </c>
      <c r="C18" s="34">
        <v>240130.5</v>
      </c>
      <c r="D18" s="34">
        <v>472118.5</v>
      </c>
      <c r="E18" s="35"/>
      <c r="F18" s="35"/>
      <c r="G18" s="36">
        <f>E18+F18</f>
        <v>0</v>
      </c>
      <c r="H18" s="35"/>
      <c r="I18" s="35"/>
      <c r="J18" s="36">
        <f>H18+I18</f>
        <v>0</v>
      </c>
    </row>
    <row r="19" spans="1:10" ht="12.75">
      <c r="A19" s="33" t="s">
        <v>74</v>
      </c>
      <c r="B19" s="34">
        <v>208787.5</v>
      </c>
      <c r="C19" s="34">
        <v>216835.5</v>
      </c>
      <c r="D19" s="34">
        <v>425623</v>
      </c>
      <c r="E19" s="35"/>
      <c r="F19" s="35"/>
      <c r="G19" s="36">
        <f>E19+F19</f>
        <v>0</v>
      </c>
      <c r="H19" s="35"/>
      <c r="I19" s="35"/>
      <c r="J19" s="36">
        <f>H19+I19</f>
        <v>0</v>
      </c>
    </row>
    <row r="20" spans="1:10" ht="12.75">
      <c r="A20" s="33" t="s">
        <v>75</v>
      </c>
      <c r="B20" s="34">
        <v>187288</v>
      </c>
      <c r="C20" s="34">
        <v>194781.5</v>
      </c>
      <c r="D20" s="34">
        <v>382069.5</v>
      </c>
      <c r="E20" s="35"/>
      <c r="F20" s="35"/>
      <c r="G20" s="36">
        <f>E20+F20</f>
        <v>0</v>
      </c>
      <c r="H20" s="35"/>
      <c r="I20" s="35"/>
      <c r="J20" s="36">
        <f>H20+I20</f>
        <v>0</v>
      </c>
    </row>
    <row r="21" spans="1:10" ht="12.75">
      <c r="A21" s="33" t="s">
        <v>76</v>
      </c>
      <c r="B21" s="34">
        <v>165549</v>
      </c>
      <c r="C21" s="34">
        <v>169707.5</v>
      </c>
      <c r="D21" s="34">
        <v>335256.5</v>
      </c>
      <c r="E21" s="35"/>
      <c r="F21" s="35"/>
      <c r="G21" s="36">
        <f>E21+F21</f>
        <v>0</v>
      </c>
      <c r="H21" s="35"/>
      <c r="I21" s="35"/>
      <c r="J21" s="36">
        <f>H21+I21</f>
        <v>0</v>
      </c>
    </row>
    <row r="22" spans="1:10" ht="12.75">
      <c r="A22" s="33" t="s">
        <v>77</v>
      </c>
      <c r="B22" s="34">
        <v>108337</v>
      </c>
      <c r="C22" s="34">
        <v>111923.5</v>
      </c>
      <c r="D22" s="34">
        <v>220260.5</v>
      </c>
      <c r="E22" s="35"/>
      <c r="F22" s="35"/>
      <c r="G22" s="36">
        <f>E22+F22</f>
        <v>0</v>
      </c>
      <c r="H22" s="35"/>
      <c r="I22" s="35"/>
      <c r="J22" s="36">
        <f>H22+I22</f>
        <v>0</v>
      </c>
    </row>
    <row r="23" spans="1:10" ht="12.75">
      <c r="A23" s="33" t="s">
        <v>78</v>
      </c>
      <c r="B23" s="34">
        <v>72245</v>
      </c>
      <c r="C23" s="34">
        <v>74908</v>
      </c>
      <c r="D23" s="34">
        <v>147153</v>
      </c>
      <c r="E23" s="35"/>
      <c r="F23" s="35"/>
      <c r="G23" s="36">
        <f>E23+F23</f>
        <v>0</v>
      </c>
      <c r="H23" s="35"/>
      <c r="I23" s="35"/>
      <c r="J23" s="36">
        <f>H23+I23</f>
        <v>0</v>
      </c>
    </row>
    <row r="24" spans="1:10" ht="12.75">
      <c r="A24" s="33" t="s">
        <v>79</v>
      </c>
      <c r="B24" s="34">
        <v>38180</v>
      </c>
      <c r="C24" s="34">
        <v>34436.5</v>
      </c>
      <c r="D24" s="34">
        <v>72616.5</v>
      </c>
      <c r="E24" s="35"/>
      <c r="F24" s="35"/>
      <c r="G24" s="36">
        <f>E24+F24</f>
        <v>0</v>
      </c>
      <c r="H24" s="35"/>
      <c r="I24" s="35"/>
      <c r="J24" s="36">
        <f>H24+I24</f>
        <v>0</v>
      </c>
    </row>
    <row r="25" spans="1:10" ht="12.75">
      <c r="A25" s="33" t="s">
        <v>80</v>
      </c>
      <c r="B25" s="34">
        <v>138952</v>
      </c>
      <c r="C25" s="34">
        <v>159318</v>
      </c>
      <c r="D25" s="34">
        <v>298270</v>
      </c>
      <c r="E25" s="35"/>
      <c r="F25" s="35"/>
      <c r="G25" s="36">
        <f>E25+F25</f>
        <v>0</v>
      </c>
      <c r="H25" s="35"/>
      <c r="I25" s="35"/>
      <c r="J25" s="36">
        <f>H25+I25</f>
        <v>0</v>
      </c>
    </row>
    <row r="26" spans="1:10" ht="12.75">
      <c r="A26" s="33" t="s">
        <v>66</v>
      </c>
      <c r="B26" s="36">
        <f>SUM(B12:B25)</f>
        <v>3581930</v>
      </c>
      <c r="C26" s="36">
        <f>SUM(C12:C25)</f>
        <v>3557842</v>
      </c>
      <c r="D26" s="34">
        <v>7139772</v>
      </c>
      <c r="E26" s="36">
        <f>SUM(E12:E25)</f>
        <v>0</v>
      </c>
      <c r="F26" s="36">
        <f>SUM(F12:F25)</f>
        <v>0</v>
      </c>
      <c r="G26" s="36">
        <f>E26+F26</f>
        <v>0</v>
      </c>
      <c r="H26" s="36">
        <f>SUM(H12:H25)</f>
        <v>0</v>
      </c>
      <c r="I26" s="36">
        <f>SUM(I12:I25)</f>
        <v>0</v>
      </c>
      <c r="J26" s="36">
        <f>H26+I26</f>
        <v>0</v>
      </c>
    </row>
    <row r="27" spans="1:10" ht="12.75">
      <c r="A27" s="37" t="s">
        <v>81</v>
      </c>
      <c r="B27" s="38"/>
      <c r="C27" s="39">
        <f>SUM(C15:C20)</f>
        <v>1743805</v>
      </c>
      <c r="D27" s="38"/>
      <c r="E27" s="40"/>
      <c r="F27" s="41">
        <f>SUM(F15:F20)</f>
        <v>0</v>
      </c>
      <c r="G27" s="40"/>
      <c r="H27" s="40"/>
      <c r="I27" s="41">
        <f>SUM(I15:I20)</f>
        <v>0</v>
      </c>
      <c r="J27" s="40"/>
    </row>
    <row r="28" spans="1:10" s="44" customFormat="1" ht="12.75" customHeight="1">
      <c r="A28" s="42" t="s">
        <v>82</v>
      </c>
      <c r="B28" s="35" t="s">
        <v>83</v>
      </c>
      <c r="C28" s="35"/>
      <c r="D28" s="35"/>
      <c r="E28" s="43"/>
      <c r="F28" s="43"/>
      <c r="G28" s="43"/>
      <c r="H28" s="43"/>
      <c r="I28" s="43"/>
      <c r="J28" s="43"/>
    </row>
    <row r="29" spans="1:10" s="44" customFormat="1" ht="12.75" customHeight="1">
      <c r="A29" s="42" t="s">
        <v>84</v>
      </c>
      <c r="B29" s="35" t="s">
        <v>85</v>
      </c>
      <c r="C29" s="35"/>
      <c r="D29" s="35"/>
      <c r="E29" s="43"/>
      <c r="F29" s="43"/>
      <c r="G29" s="43"/>
      <c r="H29" s="43"/>
      <c r="I29" s="43"/>
      <c r="J29" s="43"/>
    </row>
    <row r="30" ht="12.75">
      <c r="A30" s="45"/>
    </row>
    <row r="31" spans="1:3" s="19" customFormat="1" ht="12.75">
      <c r="A31" s="26" t="s">
        <v>86</v>
      </c>
      <c r="B31" s="24"/>
      <c r="C31" s="24"/>
    </row>
    <row r="32" spans="1:4" s="19" customFormat="1" ht="12.75">
      <c r="A32" s="32" t="s">
        <v>87</v>
      </c>
      <c r="B32" s="32" t="s">
        <v>88</v>
      </c>
      <c r="C32" s="32" t="s">
        <v>89</v>
      </c>
      <c r="D32" s="24"/>
    </row>
    <row r="33" spans="1:4" s="19" customFormat="1" ht="12.75">
      <c r="A33" s="33"/>
      <c r="B33" s="46"/>
      <c r="C33" s="46"/>
      <c r="D33" s="24"/>
    </row>
    <row r="34" spans="1:4" s="19" customFormat="1" ht="12.75">
      <c r="A34" s="33"/>
      <c r="B34" s="46"/>
      <c r="C34" s="46"/>
      <c r="D34" s="24"/>
    </row>
    <row r="35" spans="1:4" ht="12.75">
      <c r="A35" s="33"/>
      <c r="B35" s="46"/>
      <c r="C35" s="46"/>
      <c r="D35" s="24"/>
    </row>
    <row r="36" spans="1:4" ht="12.75">
      <c r="A36" s="33"/>
      <c r="B36" s="46"/>
      <c r="C36" s="46"/>
      <c r="D36" s="24"/>
    </row>
    <row r="37" ht="12.75">
      <c r="A37" s="45"/>
    </row>
    <row r="38" spans="1:7" ht="12.75">
      <c r="A38" s="32" t="s">
        <v>90</v>
      </c>
      <c r="B38" s="47" t="s">
        <v>91</v>
      </c>
      <c r="C38" s="47" t="s">
        <v>84</v>
      </c>
      <c r="D38" s="47" t="s">
        <v>92</v>
      </c>
      <c r="E38" s="47" t="s">
        <v>84</v>
      </c>
      <c r="F38" s="47" t="s">
        <v>93</v>
      </c>
      <c r="G38" s="47" t="s">
        <v>84</v>
      </c>
    </row>
    <row r="39" spans="1:7" s="53" customFormat="1" ht="12.75" customHeight="1">
      <c r="A39" s="48" t="s">
        <v>94</v>
      </c>
      <c r="B39" s="49" t="s">
        <v>95</v>
      </c>
      <c r="C39" s="50" t="s">
        <v>96</v>
      </c>
      <c r="D39" s="51"/>
      <c r="E39" s="52"/>
      <c r="F39" s="51"/>
      <c r="G39" s="52"/>
    </row>
    <row r="40" spans="1:7" s="53" customFormat="1" ht="12.75" customHeight="1">
      <c r="A40" s="54" t="s">
        <v>97</v>
      </c>
      <c r="B40" s="49" t="s">
        <v>98</v>
      </c>
      <c r="C40" s="50" t="s">
        <v>99</v>
      </c>
      <c r="D40" s="51"/>
      <c r="E40" s="52"/>
      <c r="F40" s="51"/>
      <c r="G40" s="52"/>
    </row>
    <row r="41" spans="1:7" s="53" customFormat="1" ht="12.75" customHeight="1">
      <c r="A41" s="48" t="s">
        <v>100</v>
      </c>
      <c r="B41" s="49">
        <v>194.103</v>
      </c>
      <c r="C41" s="50" t="s">
        <v>96</v>
      </c>
      <c r="D41" s="51"/>
      <c r="E41" s="52"/>
      <c r="F41" s="51"/>
      <c r="G41" s="52"/>
    </row>
    <row r="42" spans="1:7" s="53" customFormat="1" ht="12.75" customHeight="1">
      <c r="A42" s="33" t="s">
        <v>101</v>
      </c>
      <c r="B42" s="49">
        <v>52.8</v>
      </c>
      <c r="C42" s="50" t="s">
        <v>96</v>
      </c>
      <c r="D42" s="51"/>
      <c r="E42" s="52"/>
      <c r="F42" s="51"/>
      <c r="G42" s="52"/>
    </row>
    <row r="43" spans="1:7" s="53" customFormat="1" ht="12.75" customHeight="1">
      <c r="A43" s="48" t="s">
        <v>102</v>
      </c>
      <c r="B43" s="49">
        <v>63.3</v>
      </c>
      <c r="C43" s="50" t="s">
        <v>96</v>
      </c>
      <c r="D43" s="51"/>
      <c r="E43" s="52"/>
      <c r="F43" s="51"/>
      <c r="G43" s="52"/>
    </row>
    <row r="44" spans="1:7" s="53" customFormat="1" ht="12.75" customHeight="1">
      <c r="A44" s="48" t="s">
        <v>103</v>
      </c>
      <c r="B44" s="49"/>
      <c r="C44" s="50"/>
      <c r="D44" s="52"/>
      <c r="E44" s="52"/>
      <c r="F44" s="52"/>
      <c r="G44" s="52"/>
    </row>
    <row r="45" spans="1:7" s="53" customFormat="1" ht="12.75" customHeight="1">
      <c r="A45" s="48" t="s">
        <v>104</v>
      </c>
      <c r="B45" s="49" t="s">
        <v>105</v>
      </c>
      <c r="C45" s="50" t="s">
        <v>96</v>
      </c>
      <c r="D45" s="51"/>
      <c r="E45" s="52"/>
      <c r="F45" s="51"/>
      <c r="G45" s="52"/>
    </row>
    <row r="46" spans="1:7" s="53" customFormat="1" ht="12.75" customHeight="1">
      <c r="A46" s="48" t="s">
        <v>106</v>
      </c>
      <c r="B46" s="49"/>
      <c r="C46" s="50"/>
      <c r="D46" s="52"/>
      <c r="E46" s="52"/>
      <c r="F46" s="52"/>
      <c r="G46" s="52"/>
    </row>
    <row r="47" spans="1:6" s="53" customFormat="1" ht="12.75">
      <c r="A47" s="24"/>
      <c r="B47" s="55"/>
      <c r="C47" s="56"/>
      <c r="D47" s="56"/>
      <c r="E47" s="56"/>
      <c r="F47" s="57"/>
    </row>
    <row r="48" spans="1:7" s="53" customFormat="1" ht="12.75">
      <c r="A48" s="32" t="s">
        <v>107</v>
      </c>
      <c r="B48" s="47" t="s">
        <v>91</v>
      </c>
      <c r="C48" s="47" t="s">
        <v>84</v>
      </c>
      <c r="D48" s="47" t="s">
        <v>92</v>
      </c>
      <c r="E48" s="47" t="s">
        <v>84</v>
      </c>
      <c r="F48" s="47" t="s">
        <v>93</v>
      </c>
      <c r="G48" s="47" t="s">
        <v>84</v>
      </c>
    </row>
    <row r="49" spans="1:7" s="53" customFormat="1" ht="12.75" customHeight="1">
      <c r="A49" s="33" t="s">
        <v>108</v>
      </c>
      <c r="B49" s="49" t="s">
        <v>109</v>
      </c>
      <c r="C49" s="50" t="s">
        <v>96</v>
      </c>
      <c r="D49" s="51"/>
      <c r="E49" s="52"/>
      <c r="F49" s="51"/>
      <c r="G49" s="52"/>
    </row>
    <row r="50" spans="1:7" s="53" customFormat="1" ht="12.75" customHeight="1">
      <c r="A50" s="33" t="s">
        <v>110</v>
      </c>
      <c r="B50" s="49" t="s">
        <v>111</v>
      </c>
      <c r="C50" s="50" t="s">
        <v>96</v>
      </c>
      <c r="D50" s="51"/>
      <c r="E50" s="52"/>
      <c r="F50" s="51"/>
      <c r="G50" s="52"/>
    </row>
    <row r="51" spans="1:7" s="53" customFormat="1" ht="12.75" customHeight="1">
      <c r="A51" s="33" t="s">
        <v>112</v>
      </c>
      <c r="B51" s="49" t="s">
        <v>113</v>
      </c>
      <c r="C51" s="50" t="s">
        <v>96</v>
      </c>
      <c r="D51" s="51"/>
      <c r="E51" s="52"/>
      <c r="F51" s="51"/>
      <c r="G51" s="52"/>
    </row>
    <row r="52" spans="1:7" s="53" customFormat="1" ht="12.75" customHeight="1">
      <c r="A52" s="48" t="s">
        <v>114</v>
      </c>
      <c r="B52" s="49" t="s">
        <v>115</v>
      </c>
      <c r="C52" s="50" t="s">
        <v>96</v>
      </c>
      <c r="D52" s="51"/>
      <c r="E52" s="52"/>
      <c r="F52" s="51"/>
      <c r="G52" s="52"/>
    </row>
    <row r="53" spans="1:7" s="53" customFormat="1" ht="12.75" customHeight="1">
      <c r="A53" s="48" t="s">
        <v>116</v>
      </c>
      <c r="B53" s="49" t="s">
        <v>117</v>
      </c>
      <c r="C53" s="50"/>
      <c r="D53" s="51"/>
      <c r="E53" s="52"/>
      <c r="F53" s="51"/>
      <c r="G53" s="52"/>
    </row>
    <row r="54" spans="1:7" s="53" customFormat="1" ht="12.75" customHeight="1">
      <c r="A54" s="42" t="s">
        <v>118</v>
      </c>
      <c r="B54" s="49" t="s">
        <v>119</v>
      </c>
      <c r="C54" s="50" t="s">
        <v>96</v>
      </c>
      <c r="D54" s="51"/>
      <c r="E54" s="52"/>
      <c r="F54" s="51"/>
      <c r="G54" s="52"/>
    </row>
    <row r="55" spans="1:7" s="63" customFormat="1" ht="12.75" customHeight="1">
      <c r="A55" s="58" t="s">
        <v>120</v>
      </c>
      <c r="B55" s="59"/>
      <c r="C55" s="60"/>
      <c r="D55" s="61"/>
      <c r="E55" s="62"/>
      <c r="F55" s="51"/>
      <c r="G55" s="52"/>
    </row>
    <row r="56" spans="1:7" s="63" customFormat="1" ht="12.75" customHeight="1">
      <c r="A56" s="58" t="s">
        <v>121</v>
      </c>
      <c r="B56" s="59" t="s">
        <v>122</v>
      </c>
      <c r="C56" s="60" t="s">
        <v>96</v>
      </c>
      <c r="D56" s="61"/>
      <c r="E56" s="62"/>
      <c r="F56" s="51"/>
      <c r="G56" s="52"/>
    </row>
    <row r="57" spans="1:7" s="53" customFormat="1" ht="12.75">
      <c r="A57" s="32" t="s">
        <v>123</v>
      </c>
      <c r="B57" s="47" t="s">
        <v>91</v>
      </c>
      <c r="C57" s="47" t="s">
        <v>84</v>
      </c>
      <c r="D57" s="47" t="s">
        <v>92</v>
      </c>
      <c r="E57" s="47" t="s">
        <v>84</v>
      </c>
      <c r="F57" s="47" t="s">
        <v>93</v>
      </c>
      <c r="G57" s="47" t="s">
        <v>84</v>
      </c>
    </row>
    <row r="58" spans="1:7" s="63" customFormat="1" ht="12.75" customHeight="1">
      <c r="A58" s="58" t="s">
        <v>124</v>
      </c>
      <c r="B58" s="49"/>
      <c r="C58" s="50"/>
      <c r="D58" s="51"/>
      <c r="E58" s="62"/>
      <c r="F58" s="51"/>
      <c r="G58" s="52"/>
    </row>
    <row r="59" spans="1:7" s="63" customFormat="1" ht="12.75" customHeight="1">
      <c r="A59" s="58" t="s">
        <v>125</v>
      </c>
      <c r="B59" s="49"/>
      <c r="C59" s="50"/>
      <c r="D59" s="51"/>
      <c r="E59" s="62"/>
      <c r="F59" s="51"/>
      <c r="G59" s="52"/>
    </row>
    <row r="60" spans="1:7" s="19" customFormat="1" ht="25.5" customHeight="1">
      <c r="A60" s="45"/>
      <c r="B60" s="64"/>
      <c r="C60" s="64"/>
      <c r="D60" s="64"/>
      <c r="E60" s="64"/>
      <c r="F60" s="65"/>
      <c r="G60" s="65"/>
    </row>
    <row r="61" spans="1:7" s="19" customFormat="1" ht="12.75">
      <c r="A61" s="32" t="s">
        <v>126</v>
      </c>
      <c r="B61" s="66" t="s">
        <v>91</v>
      </c>
      <c r="C61" s="66" t="s">
        <v>84</v>
      </c>
      <c r="D61" s="47" t="s">
        <v>92</v>
      </c>
      <c r="E61" s="47" t="s">
        <v>84</v>
      </c>
      <c r="F61" s="47" t="s">
        <v>93</v>
      </c>
      <c r="G61" s="47" t="s">
        <v>84</v>
      </c>
    </row>
    <row r="62" spans="1:256" s="19" customFormat="1" ht="12.75">
      <c r="A62" s="67" t="s">
        <v>127</v>
      </c>
      <c r="B62" s="49" t="s">
        <v>128</v>
      </c>
      <c r="C62" s="50" t="s">
        <v>96</v>
      </c>
      <c r="D62" s="51"/>
      <c r="E62" s="52"/>
      <c r="F62" s="51"/>
      <c r="G62" s="52"/>
      <c r="H62" s="68"/>
      <c r="I62" s="68"/>
      <c r="J62" s="68"/>
      <c r="K62" s="68"/>
      <c r="L62" s="68"/>
      <c r="M62" s="68"/>
      <c r="IS62" s="68"/>
      <c r="IT62" s="68"/>
      <c r="IU62" s="68"/>
      <c r="IV62" s="68"/>
    </row>
    <row r="63" spans="1:7" s="19" customFormat="1" ht="12.75">
      <c r="A63" s="58" t="s">
        <v>129</v>
      </c>
      <c r="B63" s="49" t="s">
        <v>130</v>
      </c>
      <c r="C63" s="50" t="s">
        <v>96</v>
      </c>
      <c r="D63" s="51"/>
      <c r="E63" s="52"/>
      <c r="F63" s="51"/>
      <c r="G63" s="52"/>
    </row>
    <row r="64" spans="1:7" s="19" customFormat="1" ht="12.75">
      <c r="A64" s="48" t="s">
        <v>131</v>
      </c>
      <c r="B64" s="49" t="s">
        <v>132</v>
      </c>
      <c r="C64" s="50" t="s">
        <v>133</v>
      </c>
      <c r="D64" s="51"/>
      <c r="E64" s="52"/>
      <c r="F64" s="51"/>
      <c r="G64" s="52"/>
    </row>
    <row r="65" spans="1:256" s="68" customFormat="1" ht="12.75">
      <c r="A65" s="48" t="s">
        <v>134</v>
      </c>
      <c r="B65" s="49" t="s">
        <v>135</v>
      </c>
      <c r="C65" s="50" t="s">
        <v>136</v>
      </c>
      <c r="D65" s="51"/>
      <c r="E65" s="52"/>
      <c r="F65" s="51"/>
      <c r="G65" s="52"/>
      <c r="H65" s="19"/>
      <c r="I65" s="19"/>
      <c r="J65" s="19"/>
      <c r="K65" s="19"/>
      <c r="L65" s="19"/>
      <c r="M65" s="19"/>
      <c r="IS65" s="19"/>
      <c r="IT65" s="19"/>
      <c r="IU65" s="19"/>
      <c r="IV65" s="19"/>
    </row>
    <row r="66" spans="1:7" ht="12.75">
      <c r="A66" s="26"/>
      <c r="B66" s="24"/>
      <c r="C66" s="24"/>
      <c r="F66" s="69"/>
      <c r="G66" s="69"/>
    </row>
    <row r="67" spans="1:7" ht="12.75">
      <c r="A67" s="19" t="s">
        <v>137</v>
      </c>
      <c r="F67" s="56"/>
      <c r="G67" s="56"/>
    </row>
    <row r="68" spans="1:7" ht="12.75">
      <c r="A68" s="19" t="s">
        <v>138</v>
      </c>
      <c r="F68" s="70"/>
      <c r="G68" s="70"/>
    </row>
    <row r="69" spans="1:7" ht="12.75">
      <c r="A69" s="19" t="s">
        <v>139</v>
      </c>
      <c r="F69" s="56"/>
      <c r="G69" s="56"/>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0.xml><?xml version="1.0" encoding="utf-8"?>
<worksheet xmlns="http://schemas.openxmlformats.org/spreadsheetml/2006/main" xmlns:r="http://schemas.openxmlformats.org/officeDocument/2006/relationships">
  <dimension ref="A1:C29"/>
  <sheetViews>
    <sheetView workbookViewId="0" topLeftCell="A1">
      <selection activeCell="A1" sqref="A1"/>
    </sheetView>
  </sheetViews>
  <sheetFormatPr defaultColWidth="9.140625" defaultRowHeight="15"/>
  <cols>
    <col min="1" max="1" width="46.7109375" style="3" customWidth="1"/>
    <col min="2" max="2" width="8.8515625" style="3" customWidth="1"/>
    <col min="3" max="3" width="29.8515625" style="3" customWidth="1"/>
    <col min="4" max="16384" width="8.8515625" style="3" customWidth="1"/>
  </cols>
  <sheetData>
    <row r="1" s="2" customFormat="1" ht="12.75">
      <c r="A1" s="85" t="s">
        <v>1</v>
      </c>
    </row>
    <row r="2" s="2" customFormat="1" ht="12.75">
      <c r="A2" s="85" t="s">
        <v>199</v>
      </c>
    </row>
    <row r="3" s="2" customFormat="1" ht="12.75">
      <c r="A3" s="85" t="s">
        <v>409</v>
      </c>
    </row>
    <row r="5" spans="1:3" ht="12.75">
      <c r="A5" s="236" t="s">
        <v>410</v>
      </c>
      <c r="B5" s="84"/>
      <c r="C5" s="84"/>
    </row>
    <row r="6" spans="1:3" ht="12.75">
      <c r="A6" s="84" t="s">
        <v>411</v>
      </c>
      <c r="B6" s="84"/>
      <c r="C6" s="84"/>
    </row>
    <row r="7" spans="1:3" ht="12.75">
      <c r="A7" s="236" t="s">
        <v>412</v>
      </c>
      <c r="B7" s="108"/>
      <c r="C7" s="108"/>
    </row>
    <row r="8" spans="1:3" ht="12.75">
      <c r="A8" s="84"/>
      <c r="B8" s="84"/>
      <c r="C8" s="84"/>
    </row>
    <row r="9" spans="1:3" ht="12.75">
      <c r="A9" s="237" t="s">
        <v>413</v>
      </c>
      <c r="B9" s="238"/>
      <c r="C9" s="239" t="s">
        <v>290</v>
      </c>
    </row>
    <row r="10" spans="1:3" ht="12.75">
      <c r="A10" s="240" t="s">
        <v>414</v>
      </c>
      <c r="B10" s="241"/>
      <c r="C10" s="242"/>
    </row>
    <row r="11" spans="1:3" ht="12.75">
      <c r="A11" s="243" t="s">
        <v>415</v>
      </c>
      <c r="B11" s="244"/>
      <c r="C11" s="245" t="s">
        <v>416</v>
      </c>
    </row>
    <row r="12" spans="1:3" ht="12.75">
      <c r="A12" s="243" t="s">
        <v>417</v>
      </c>
      <c r="B12" s="244"/>
      <c r="C12" s="246" t="s">
        <v>303</v>
      </c>
    </row>
    <row r="13" spans="1:3" ht="12.75">
      <c r="A13" s="247" t="s">
        <v>418</v>
      </c>
      <c r="B13" s="248">
        <f>IF(B10="","",((B10-(1.07*B12*0.25)+(0.15*B11*B12*0.25))/(1-0.88*B12*0.25)))</f>
        <v>0</v>
      </c>
      <c r="C13" s="242"/>
    </row>
    <row r="14" spans="1:3" ht="12.75">
      <c r="A14" s="84"/>
      <c r="B14" s="84"/>
      <c r="C14" s="84"/>
    </row>
    <row r="15" spans="1:3" ht="12.75">
      <c r="A15" s="237" t="s">
        <v>419</v>
      </c>
      <c r="B15" s="238"/>
      <c r="C15" s="242"/>
    </row>
    <row r="16" spans="1:3" ht="12.75">
      <c r="A16" s="240" t="s">
        <v>420</v>
      </c>
      <c r="B16" s="241"/>
      <c r="C16" s="245" t="s">
        <v>416</v>
      </c>
    </row>
    <row r="17" spans="1:3" ht="12.75">
      <c r="A17" s="249" t="s">
        <v>421</v>
      </c>
      <c r="B17" s="246"/>
      <c r="C17" s="246" t="s">
        <v>303</v>
      </c>
    </row>
    <row r="18" spans="1:3" ht="12.75">
      <c r="A18" s="250" t="s">
        <v>422</v>
      </c>
      <c r="B18" s="248">
        <f>((0.25*(B13-(1.07*B17+0.12*B13*B17-0.15*B16*B17+B13-B13*B17))))</f>
        <v>0</v>
      </c>
      <c r="C18" s="239" t="s">
        <v>423</v>
      </c>
    </row>
    <row r="19" spans="1:3" ht="12.75">
      <c r="A19" s="250" t="s">
        <v>424</v>
      </c>
      <c r="B19" s="248">
        <f>B13-B18</f>
        <v>0</v>
      </c>
      <c r="C19" s="239" t="s">
        <v>423</v>
      </c>
    </row>
    <row r="20" spans="1:3" ht="12.75">
      <c r="A20" s="251"/>
      <c r="C20" s="242"/>
    </row>
    <row r="21" spans="1:3" ht="12.75">
      <c r="A21" s="84" t="s">
        <v>425</v>
      </c>
      <c r="B21" s="84"/>
      <c r="C21" s="84"/>
    </row>
    <row r="22" spans="1:3" ht="12.75">
      <c r="A22" s="84" t="s">
        <v>426</v>
      </c>
      <c r="B22" s="84"/>
      <c r="C22" s="84"/>
    </row>
    <row r="23" spans="1:3" ht="12.75">
      <c r="A23" s="3" t="s">
        <v>427</v>
      </c>
      <c r="B23" s="84"/>
      <c r="C23" s="84"/>
    </row>
    <row r="24" ht="12.75">
      <c r="A24" s="3" t="s">
        <v>428</v>
      </c>
    </row>
    <row r="25" ht="12.75">
      <c r="A25" s="84" t="s">
        <v>429</v>
      </c>
    </row>
    <row r="27" spans="1:3" ht="12.75" customHeight="1">
      <c r="A27" s="252" t="s">
        <v>430</v>
      </c>
      <c r="B27" s="252"/>
      <c r="C27" s="252"/>
    </row>
    <row r="28" spans="1:3" ht="12.75" customHeight="1">
      <c r="A28" s="252" t="s">
        <v>431</v>
      </c>
      <c r="B28" s="252"/>
      <c r="C28" s="252"/>
    </row>
    <row r="29" ht="12.75">
      <c r="A29" s="3" t="s">
        <v>432</v>
      </c>
    </row>
  </sheetData>
  <sheetProtection selectLockedCells="1" selectUnlockedCells="1"/>
  <mergeCells count="2">
    <mergeCell ref="A27:C27"/>
    <mergeCell ref="A28:C28"/>
  </mergeCells>
  <dataValidations count="2">
    <dataValidation type="decimal" allowBlank="1" showInputMessage="1" showErrorMessage="1" errorTitle="Unrealistic dosage" error="The function of this calculator only allows realistic dosages between 1.5ppm and 3ppm. " sqref="B11 B16">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7">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45.00390625" style="1" customWidth="1"/>
    <col min="2" max="2" width="18.57421875" style="1" customWidth="1"/>
    <col min="3" max="3" width="45.140625" style="1" customWidth="1"/>
    <col min="4" max="16384" width="8.8515625" style="1" customWidth="1"/>
  </cols>
  <sheetData>
    <row r="1" s="2" customFormat="1" ht="12.75">
      <c r="A1" s="85" t="s">
        <v>1</v>
      </c>
    </row>
    <row r="2" s="2" customFormat="1" ht="12.75">
      <c r="A2" s="85" t="s">
        <v>199</v>
      </c>
    </row>
    <row r="3" s="2" customFormat="1" ht="12.75">
      <c r="A3" s="85" t="s">
        <v>44</v>
      </c>
    </row>
    <row r="5" spans="1:3" ht="12.75">
      <c r="A5" s="253" t="s">
        <v>433</v>
      </c>
      <c r="B5" s="253"/>
      <c r="C5" s="254" t="s">
        <v>290</v>
      </c>
    </row>
    <row r="6" spans="1:3" ht="12.75">
      <c r="A6" s="255" t="s">
        <v>434</v>
      </c>
      <c r="B6" s="256"/>
      <c r="C6" s="257" t="s">
        <v>435</v>
      </c>
    </row>
    <row r="7" spans="1:3" ht="12.75">
      <c r="A7" s="258" t="s">
        <v>436</v>
      </c>
      <c r="B7" s="259">
        <v>0.18</v>
      </c>
      <c r="C7" s="260" t="s">
        <v>437</v>
      </c>
    </row>
    <row r="8" spans="1:3" ht="12.75">
      <c r="A8" s="260" t="s">
        <v>438</v>
      </c>
      <c r="B8" s="260"/>
      <c r="C8" s="260" t="s">
        <v>303</v>
      </c>
    </row>
    <row r="9" spans="1:3" ht="12.75">
      <c r="A9" s="260" t="s">
        <v>439</v>
      </c>
      <c r="B9" s="259">
        <f>B8*B7</f>
        <v>0</v>
      </c>
      <c r="C9" s="260" t="s">
        <v>440</v>
      </c>
    </row>
    <row r="10" spans="1:3" ht="12.75">
      <c r="A10" s="261" t="s">
        <v>441</v>
      </c>
      <c r="B10" s="262">
        <f>B9*B6</f>
        <v>0</v>
      </c>
      <c r="C10" s="261" t="s">
        <v>442</v>
      </c>
    </row>
    <row r="11" spans="1:3" ht="12.75">
      <c r="A11" s="108"/>
      <c r="B11" s="108"/>
      <c r="C11" s="108"/>
    </row>
    <row r="12" spans="1:3" ht="36.75" customHeight="1">
      <c r="A12" s="263" t="s">
        <v>443</v>
      </c>
      <c r="B12" s="264">
        <f>B6-((B7*B8)*B6)</f>
        <v>0</v>
      </c>
      <c r="C12" s="265" t="s">
        <v>444</v>
      </c>
    </row>
    <row r="13" spans="1:3" ht="12.75">
      <c r="A13" s="260" t="s">
        <v>445</v>
      </c>
      <c r="B13" s="266" t="e">
        <f>1-(B12/B6)</f>
        <v>#DIV/0!</v>
      </c>
      <c r="C13" s="267" t="s">
        <v>446</v>
      </c>
    </row>
    <row r="14" spans="1:3" ht="12.75">
      <c r="A14" s="261" t="s">
        <v>447</v>
      </c>
      <c r="B14" s="262">
        <f>B6-B12</f>
        <v>0</v>
      </c>
      <c r="C14" s="108" t="s">
        <v>448</v>
      </c>
    </row>
    <row r="15" spans="1:3" ht="12.75">
      <c r="A15" s="108"/>
      <c r="B15" s="108"/>
      <c r="C15" s="108"/>
    </row>
    <row r="16" spans="1:3" ht="12.75">
      <c r="A16" s="268" t="s">
        <v>449</v>
      </c>
      <c r="B16" s="84"/>
      <c r="C16" s="84"/>
    </row>
    <row r="17" spans="1:3" ht="12.75">
      <c r="A17" s="108"/>
      <c r="B17" s="108"/>
      <c r="C17" s="108"/>
    </row>
    <row r="18" spans="1:3" ht="12.75">
      <c r="A18" s="91" t="s">
        <v>450</v>
      </c>
      <c r="B18" s="269"/>
      <c r="C18" s="270" t="s">
        <v>451</v>
      </c>
    </row>
    <row r="19" spans="1:3" ht="12.75">
      <c r="A19" s="108"/>
      <c r="B19" s="108"/>
      <c r="C19" s="108"/>
    </row>
    <row r="20" spans="1:3" ht="12.75">
      <c r="A20" s="108"/>
      <c r="B20" s="271" t="s">
        <v>443</v>
      </c>
      <c r="C20" s="272"/>
    </row>
    <row r="21" spans="1:3" ht="12.75">
      <c r="A21" s="273" t="s">
        <v>452</v>
      </c>
      <c r="B21" s="274"/>
      <c r="C21" s="257" t="s">
        <v>453</v>
      </c>
    </row>
    <row r="22" spans="1:3" ht="12.75">
      <c r="A22" s="275" t="s">
        <v>454</v>
      </c>
      <c r="B22" s="276">
        <f>B12</f>
        <v>0</v>
      </c>
      <c r="C22" s="277" t="s">
        <v>455</v>
      </c>
    </row>
    <row r="23" spans="1:3" ht="12.75">
      <c r="A23" s="278" t="s">
        <v>456</v>
      </c>
      <c r="B23" s="279">
        <f>IF(B21="","",B21-(B18*B22))</f>
        <v>0</v>
      </c>
      <c r="C23" s="267" t="s">
        <v>455</v>
      </c>
    </row>
    <row r="24" spans="1:3" ht="12.75">
      <c r="A24" s="84"/>
      <c r="B24" s="84"/>
      <c r="C24" s="84"/>
    </row>
    <row r="25" spans="1:3" ht="12.75">
      <c r="A25" s="84" t="s">
        <v>426</v>
      </c>
      <c r="B25" s="84"/>
      <c r="C25" s="84"/>
    </row>
    <row r="26" ht="12.75">
      <c r="A26" s="280" t="s">
        <v>457</v>
      </c>
    </row>
    <row r="28" ht="12.75">
      <c r="A28" s="1" t="s">
        <v>458</v>
      </c>
    </row>
  </sheetData>
  <sheetProtection selectLockedCells="1" selectUnlockedCells="1"/>
  <mergeCells count="1">
    <mergeCell ref="A5:B5"/>
  </mergeCells>
  <dataValidations count="1">
    <dataValidation type="decimal" allowBlank="1" showInputMessage="1" showErrorMessage="1" errorTitle="Please enter a valid proportion" error="Please enter a proportional coverage from 0 (no coverage) to 1 (full coverage)." sqref="B8">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42.7109375" style="3" customWidth="1"/>
    <col min="2" max="2" width="8.8515625" style="3" customWidth="1"/>
    <col min="3" max="3" width="12.140625" style="3" customWidth="1"/>
    <col min="4" max="16384" width="8.8515625" style="3" customWidth="1"/>
  </cols>
  <sheetData>
    <row r="1" s="2" customFormat="1" ht="12.75">
      <c r="A1" s="85" t="s">
        <v>1</v>
      </c>
    </row>
    <row r="2" s="2" customFormat="1" ht="12.75">
      <c r="A2" s="85" t="s">
        <v>199</v>
      </c>
    </row>
    <row r="3" s="2" customFormat="1" ht="12.75">
      <c r="A3" s="85" t="s">
        <v>46</v>
      </c>
    </row>
    <row r="5" spans="1:2" ht="12.75">
      <c r="A5" s="67" t="s">
        <v>459</v>
      </c>
      <c r="B5" s="281"/>
    </row>
    <row r="6" spans="1:2" ht="12.75">
      <c r="A6" s="282" t="s">
        <v>460</v>
      </c>
      <c r="B6" s="282"/>
    </row>
    <row r="7" spans="1:3" ht="12.75">
      <c r="A7" s="283" t="s">
        <v>461</v>
      </c>
      <c r="B7" s="283"/>
      <c r="C7" s="284" t="s">
        <v>303</v>
      </c>
    </row>
    <row r="8" spans="1:3" ht="24.75" customHeight="1">
      <c r="A8" s="283" t="s">
        <v>462</v>
      </c>
      <c r="B8" s="283"/>
      <c r="C8" s="285" t="s">
        <v>303</v>
      </c>
    </row>
    <row r="9" spans="1:3" ht="12.75">
      <c r="A9" s="283" t="s">
        <v>463</v>
      </c>
      <c r="B9" s="283"/>
      <c r="C9" s="286" t="s">
        <v>303</v>
      </c>
    </row>
    <row r="10" spans="1:2" ht="12.75">
      <c r="A10" s="282" t="s">
        <v>464</v>
      </c>
      <c r="B10" s="282"/>
    </row>
    <row r="11" spans="1:2" ht="12.75">
      <c r="A11" s="67" t="s">
        <v>465</v>
      </c>
      <c r="B11" s="287">
        <f>B7*B8*B9</f>
        <v>0</v>
      </c>
    </row>
    <row r="12" spans="1:2" ht="12.75">
      <c r="A12" s="67" t="s">
        <v>466</v>
      </c>
      <c r="B12" s="287">
        <f>B5-(B11*B5)</f>
        <v>0</v>
      </c>
    </row>
    <row r="14" ht="12.75">
      <c r="A14" s="3" t="s">
        <v>137</v>
      </c>
    </row>
    <row r="15" ht="12.75">
      <c r="A15" s="3" t="s">
        <v>467</v>
      </c>
    </row>
    <row r="16" ht="12.75">
      <c r="A16" s="3" t="s">
        <v>468</v>
      </c>
    </row>
    <row r="18" spans="1:3" ht="12.75" customHeight="1">
      <c r="A18" s="252" t="s">
        <v>469</v>
      </c>
      <c r="B18" s="252"/>
      <c r="C18" s="252"/>
    </row>
    <row r="19" spans="1:3" ht="12.75" customHeight="1">
      <c r="A19" s="252" t="s">
        <v>470</v>
      </c>
      <c r="B19" s="252"/>
      <c r="C19" s="252"/>
    </row>
  </sheetData>
  <sheetProtection selectLockedCells="1" selectUnlockedCells="1"/>
  <mergeCells count="2">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6" customFormat="1" ht="12.75">
      <c r="A1" s="85" t="s">
        <v>1</v>
      </c>
    </row>
    <row r="2" s="86" customFormat="1" ht="12.75">
      <c r="A2" s="85" t="s">
        <v>199</v>
      </c>
    </row>
    <row r="3" s="86" customFormat="1" ht="12.75">
      <c r="A3" s="86" t="s">
        <v>471</v>
      </c>
    </row>
    <row r="5" spans="1:5" ht="12.75">
      <c r="A5" s="288" t="s">
        <v>472</v>
      </c>
      <c r="B5" s="289"/>
      <c r="C5" s="289"/>
      <c r="D5" s="289"/>
      <c r="E5" s="289"/>
    </row>
    <row r="6" spans="1:5" ht="15" customHeight="1">
      <c r="A6" s="289"/>
      <c r="B6" s="290" t="s">
        <v>62</v>
      </c>
      <c r="C6" s="290"/>
      <c r="D6" s="290"/>
      <c r="E6" s="291" t="s">
        <v>290</v>
      </c>
    </row>
    <row r="7" spans="1:5" ht="12.75">
      <c r="A7" s="292" t="s">
        <v>318</v>
      </c>
      <c r="B7" s="293" t="s">
        <v>473</v>
      </c>
      <c r="C7" s="293" t="s">
        <v>474</v>
      </c>
      <c r="D7" s="293" t="s">
        <v>475</v>
      </c>
      <c r="E7" s="289"/>
    </row>
    <row r="8" spans="1:5" ht="12.75">
      <c r="A8" s="293" t="s">
        <v>476</v>
      </c>
      <c r="B8" s="294">
        <f>'OFC-E2.4'!E6</f>
        <v>0</v>
      </c>
      <c r="C8" s="295">
        <f>'OFC-E2.4'!E7</f>
        <v>0</v>
      </c>
      <c r="D8" s="295">
        <f>'OFC-E2.4'!F7</f>
        <v>0</v>
      </c>
      <c r="E8" s="296" t="s">
        <v>477</v>
      </c>
    </row>
    <row r="9" spans="1:5" ht="12.75">
      <c r="A9" s="293" t="s">
        <v>478</v>
      </c>
      <c r="B9" s="295">
        <f>'OFC-E2.4'!E8</f>
        <v>0</v>
      </c>
      <c r="C9" s="295">
        <f>'OFC-E2.4'!E9</f>
        <v>0</v>
      </c>
      <c r="D9" s="295">
        <f>'OFC-E2.4'!F9</f>
        <v>0</v>
      </c>
      <c r="E9" s="296" t="s">
        <v>477</v>
      </c>
    </row>
    <row r="10" spans="1:5" ht="12.75">
      <c r="A10" s="293" t="s">
        <v>479</v>
      </c>
      <c r="B10" s="294">
        <f>'OFC-E2.4'!E6+'OFC-E2.4'!E8</f>
        <v>0</v>
      </c>
      <c r="C10" s="295">
        <f>('OFC-E2.4'!E7+'OFC-E2.4'!E9)</f>
        <v>0</v>
      </c>
      <c r="D10" s="297"/>
      <c r="E10" s="296" t="s">
        <v>477</v>
      </c>
    </row>
    <row r="11" spans="1:5" ht="12.75">
      <c r="A11" s="293" t="s">
        <v>480</v>
      </c>
      <c r="B11" s="295">
        <f>'OFC-E1.1'!E19</f>
        <v>0</v>
      </c>
      <c r="C11" s="295">
        <f>'OFC-E1.1'!E11</f>
        <v>0</v>
      </c>
      <c r="D11" s="295">
        <f>'OFC-E1.1'!F19</f>
        <v>0</v>
      </c>
      <c r="E11" s="298" t="s">
        <v>481</v>
      </c>
    </row>
    <row r="12" spans="1:5" ht="12.75">
      <c r="A12" s="289"/>
      <c r="B12" s="289"/>
      <c r="C12" s="289"/>
      <c r="D12" s="289"/>
      <c r="E12" s="289"/>
    </row>
    <row r="13" spans="1:5" ht="12.75">
      <c r="A13" s="288" t="s">
        <v>482</v>
      </c>
      <c r="B13" s="289"/>
      <c r="C13" s="289"/>
      <c r="D13" s="289"/>
      <c r="E13" s="289"/>
    </row>
    <row r="14" spans="1:5" ht="15" customHeight="1">
      <c r="A14" s="289"/>
      <c r="B14" s="290" t="s">
        <v>62</v>
      </c>
      <c r="C14" s="290"/>
      <c r="D14" s="290"/>
      <c r="E14" s="291" t="s">
        <v>290</v>
      </c>
    </row>
    <row r="15" spans="1:5" ht="12.75">
      <c r="A15" s="292" t="s">
        <v>318</v>
      </c>
      <c r="B15" s="293" t="s">
        <v>473</v>
      </c>
      <c r="C15" s="293" t="s">
        <v>483</v>
      </c>
      <c r="D15" s="293" t="s">
        <v>475</v>
      </c>
      <c r="E15" s="289"/>
    </row>
    <row r="16" spans="1:5" ht="12.75">
      <c r="A16" s="293" t="s">
        <v>484</v>
      </c>
      <c r="B16" s="294">
        <f>'OFC-E3.4'!E7</f>
        <v>0</v>
      </c>
      <c r="C16" s="292"/>
      <c r="D16" s="295">
        <f>'OFC-E3.4'!F7</f>
        <v>0</v>
      </c>
      <c r="E16" s="296" t="s">
        <v>485</v>
      </c>
    </row>
    <row r="17" spans="1:5" ht="12.75">
      <c r="A17" s="293" t="s">
        <v>486</v>
      </c>
      <c r="B17" s="294">
        <f>'OFC-E3.4'!E9</f>
        <v>0</v>
      </c>
      <c r="C17" s="294">
        <f>'OFC-E3.4'!E10</f>
        <v>0</v>
      </c>
      <c r="D17" s="295">
        <f>'OFC-E3.4'!F10</f>
        <v>0</v>
      </c>
      <c r="E17" s="299" t="s">
        <v>485</v>
      </c>
    </row>
    <row r="18" spans="1:5" ht="12.75">
      <c r="A18" s="293" t="s">
        <v>487</v>
      </c>
      <c r="B18" s="294">
        <f>'OFC-E3.4'!E11</f>
        <v>0</v>
      </c>
      <c r="C18" s="294">
        <f>'OFC-E3.4'!E12</f>
        <v>0</v>
      </c>
      <c r="D18" s="295">
        <f>'OFC-E3.4'!F12</f>
        <v>0</v>
      </c>
      <c r="E18" s="299" t="s">
        <v>485</v>
      </c>
    </row>
    <row r="19" spans="1:5" ht="12.75">
      <c r="A19" s="293" t="s">
        <v>488</v>
      </c>
      <c r="B19" s="294">
        <f>'OFC-E3.4'!E13</f>
        <v>0</v>
      </c>
      <c r="C19" s="294">
        <f>'OFC-E3.4'!E14</f>
        <v>0</v>
      </c>
      <c r="D19" s="295">
        <f>'OFC-E3.4'!F14</f>
        <v>0</v>
      </c>
      <c r="E19" s="299" t="s">
        <v>485</v>
      </c>
    </row>
    <row r="20" spans="1:5" ht="12.75">
      <c r="A20" s="153" t="s">
        <v>383</v>
      </c>
      <c r="B20" s="294">
        <f>'OFC-E3.4'!E15</f>
        <v>0</v>
      </c>
      <c r="C20" s="292"/>
      <c r="D20" s="295">
        <f>'OFC-E3.4'!F15</f>
        <v>0</v>
      </c>
      <c r="E20" s="298" t="s">
        <v>485</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56"/>
  <sheetViews>
    <sheetView workbookViewId="0" topLeftCell="A1">
      <selection activeCell="A1" sqref="A1"/>
    </sheetView>
  </sheetViews>
  <sheetFormatPr defaultColWidth="9.140625" defaultRowHeight="15"/>
  <cols>
    <col min="1" max="1" width="30.57421875" style="1" customWidth="1"/>
    <col min="2" max="3" width="21.28125" style="1" customWidth="1"/>
    <col min="4" max="4" width="21.57421875" style="1" customWidth="1"/>
    <col min="5" max="5" width="21.28125" style="1" customWidth="1"/>
    <col min="6" max="16384" width="8.8515625" style="1" customWidth="1"/>
  </cols>
  <sheetData>
    <row r="1" s="86" customFormat="1" ht="12.75">
      <c r="A1" s="85" t="s">
        <v>1</v>
      </c>
    </row>
    <row r="2" s="86" customFormat="1" ht="12.75">
      <c r="A2" s="85" t="s">
        <v>199</v>
      </c>
    </row>
    <row r="3" s="86" customFormat="1" ht="12.75">
      <c r="A3" s="86" t="s">
        <v>489</v>
      </c>
    </row>
    <row r="5" spans="1:5" ht="12.75" customHeight="1">
      <c r="A5" s="300" t="s">
        <v>490</v>
      </c>
      <c r="B5" s="301" t="s">
        <v>491</v>
      </c>
      <c r="C5" s="301"/>
      <c r="D5" s="289"/>
      <c r="E5" s="289"/>
    </row>
    <row r="6" spans="1:5" ht="12.75">
      <c r="A6" s="302" t="s">
        <v>318</v>
      </c>
      <c r="B6" s="302" t="s">
        <v>473</v>
      </c>
      <c r="C6" s="302" t="s">
        <v>492</v>
      </c>
      <c r="D6" s="289"/>
      <c r="E6" s="289"/>
    </row>
    <row r="7" spans="1:5" ht="12.75">
      <c r="A7" s="302" t="s">
        <v>493</v>
      </c>
      <c r="B7" s="303"/>
      <c r="C7" s="303"/>
      <c r="D7" s="289"/>
      <c r="E7" s="289"/>
    </row>
    <row r="8" spans="1:5" ht="12.75">
      <c r="A8" s="302" t="s">
        <v>494</v>
      </c>
      <c r="B8" s="303"/>
      <c r="C8" s="303"/>
      <c r="D8" s="289"/>
      <c r="E8" s="289"/>
    </row>
    <row r="9" spans="1:5" ht="12.75">
      <c r="A9" s="289"/>
      <c r="B9" s="289"/>
      <c r="C9" s="289"/>
      <c r="D9" s="289"/>
      <c r="E9" s="304"/>
    </row>
    <row r="10" spans="1:5" ht="12.75">
      <c r="A10" s="300" t="s">
        <v>495</v>
      </c>
      <c r="B10" s="300" t="s">
        <v>496</v>
      </c>
      <c r="C10" s="305"/>
      <c r="D10" s="305"/>
      <c r="E10" s="289"/>
    </row>
    <row r="11" spans="1:5" ht="12.75">
      <c r="A11" s="302" t="s">
        <v>497</v>
      </c>
      <c r="B11" s="302" t="s">
        <v>498</v>
      </c>
      <c r="C11" s="302" t="s">
        <v>499</v>
      </c>
      <c r="D11" s="302" t="s">
        <v>500</v>
      </c>
      <c r="E11" s="289"/>
    </row>
    <row r="12" spans="1:5" ht="12.75">
      <c r="A12" s="302" t="s">
        <v>501</v>
      </c>
      <c r="B12" s="302"/>
      <c r="C12" s="302"/>
      <c r="D12" s="302"/>
      <c r="E12" s="289"/>
    </row>
    <row r="13" spans="1:5" ht="12.75">
      <c r="A13" s="293" t="s">
        <v>502</v>
      </c>
      <c r="B13" s="302"/>
      <c r="C13" s="302"/>
      <c r="D13" s="302"/>
      <c r="E13" s="289"/>
    </row>
    <row r="14" spans="1:5" ht="12.75">
      <c r="A14" s="302" t="s">
        <v>503</v>
      </c>
      <c r="B14" s="302"/>
      <c r="C14" s="302"/>
      <c r="D14" s="302"/>
      <c r="E14" s="289"/>
    </row>
    <row r="15" spans="1:5" ht="12.75">
      <c r="A15" s="302" t="s">
        <v>504</v>
      </c>
      <c r="B15" s="302"/>
      <c r="C15" s="302"/>
      <c r="D15" s="302"/>
      <c r="E15" s="289"/>
    </row>
    <row r="16" spans="1:5" ht="12.75">
      <c r="A16" s="289"/>
      <c r="B16" s="289"/>
      <c r="C16" s="289"/>
      <c r="D16" s="289"/>
      <c r="E16" s="304"/>
    </row>
    <row r="17" spans="1:5" ht="12.75">
      <c r="A17" s="300" t="s">
        <v>505</v>
      </c>
      <c r="B17" s="300" t="s">
        <v>506</v>
      </c>
      <c r="C17" s="305"/>
      <c r="D17" s="305"/>
      <c r="E17" s="289"/>
    </row>
    <row r="18" spans="1:5" ht="12.75">
      <c r="A18" s="302" t="s">
        <v>497</v>
      </c>
      <c r="B18" s="302" t="s">
        <v>498</v>
      </c>
      <c r="C18" s="302" t="s">
        <v>499</v>
      </c>
      <c r="D18" s="302" t="s">
        <v>500</v>
      </c>
      <c r="E18" s="289"/>
    </row>
    <row r="19" spans="1:5" ht="12.75">
      <c r="A19" s="302" t="s">
        <v>501</v>
      </c>
      <c r="B19" s="302"/>
      <c r="C19" s="302"/>
      <c r="D19" s="302"/>
      <c r="E19" s="289"/>
    </row>
    <row r="20" spans="1:5" ht="12.75">
      <c r="A20" s="293" t="s">
        <v>502</v>
      </c>
      <c r="B20" s="302"/>
      <c r="C20" s="302"/>
      <c r="D20" s="302"/>
      <c r="E20" s="289"/>
    </row>
    <row r="21" spans="1:5" ht="12.75">
      <c r="A21" s="302" t="s">
        <v>503</v>
      </c>
      <c r="B21" s="302"/>
      <c r="C21" s="302"/>
      <c r="D21" s="302"/>
      <c r="E21" s="289"/>
    </row>
    <row r="22" spans="1:5" ht="12.75">
      <c r="A22" s="302" t="s">
        <v>504</v>
      </c>
      <c r="B22" s="302"/>
      <c r="C22" s="302"/>
      <c r="D22" s="302"/>
      <c r="E22" s="289"/>
    </row>
    <row r="23" spans="1:5" ht="12.75">
      <c r="A23" s="289"/>
      <c r="B23" s="289"/>
      <c r="C23" s="289"/>
      <c r="D23" s="289"/>
      <c r="E23" s="304"/>
    </row>
    <row r="24" spans="1:5" ht="12.75">
      <c r="A24" s="300" t="s">
        <v>507</v>
      </c>
      <c r="B24" s="300" t="s">
        <v>508</v>
      </c>
      <c r="C24" s="305"/>
      <c r="D24" s="305"/>
      <c r="E24" s="289"/>
    </row>
    <row r="25" spans="1:5" ht="12.75">
      <c r="A25" s="302" t="s">
        <v>497</v>
      </c>
      <c r="B25" s="302" t="s">
        <v>498</v>
      </c>
      <c r="C25" s="302" t="s">
        <v>509</v>
      </c>
      <c r="D25" s="302" t="s">
        <v>510</v>
      </c>
      <c r="E25" s="289"/>
    </row>
    <row r="26" spans="1:5" ht="12.75">
      <c r="A26" s="302" t="s">
        <v>511</v>
      </c>
      <c r="B26" s="302"/>
      <c r="C26" s="302"/>
      <c r="D26" s="302"/>
      <c r="E26" s="289"/>
    </row>
    <row r="27" spans="1:5" ht="12.75">
      <c r="A27" s="306" t="s">
        <v>512</v>
      </c>
      <c r="B27" s="302"/>
      <c r="C27" s="302"/>
      <c r="D27" s="302"/>
      <c r="E27" s="289"/>
    </row>
    <row r="28" spans="1:5" ht="12.75">
      <c r="A28" s="302" t="s">
        <v>513</v>
      </c>
      <c r="B28" s="302"/>
      <c r="C28" s="302"/>
      <c r="D28" s="302"/>
      <c r="E28" s="289"/>
    </row>
    <row r="29" spans="1:5" ht="12.75">
      <c r="A29" s="302" t="s">
        <v>514</v>
      </c>
      <c r="B29" s="302"/>
      <c r="C29" s="302"/>
      <c r="D29" s="302"/>
      <c r="E29" s="289"/>
    </row>
    <row r="30" spans="1:5" ht="12.75">
      <c r="A30" s="302" t="s">
        <v>515</v>
      </c>
      <c r="B30" s="302"/>
      <c r="C30" s="302"/>
      <c r="D30" s="302"/>
      <c r="E30" s="289"/>
    </row>
    <row r="31" spans="1:5" ht="12.75">
      <c r="A31" s="302" t="s">
        <v>504</v>
      </c>
      <c r="B31" s="302"/>
      <c r="C31" s="302"/>
      <c r="D31" s="302"/>
      <c r="E31" s="289"/>
    </row>
    <row r="32" spans="1:5" ht="12.75">
      <c r="A32" s="302"/>
      <c r="B32" s="302"/>
      <c r="C32" s="302"/>
      <c r="D32" s="302"/>
      <c r="E32" s="289"/>
    </row>
    <row r="33" spans="1:5" ht="12.75">
      <c r="A33" s="302"/>
      <c r="B33" s="302"/>
      <c r="C33" s="302"/>
      <c r="D33" s="302"/>
      <c r="E33" s="289"/>
    </row>
    <row r="34" spans="1:5" ht="29.25" customHeight="1">
      <c r="A34" s="289"/>
      <c r="B34" s="289"/>
      <c r="C34" s="289"/>
      <c r="D34" s="289"/>
      <c r="E34" s="304"/>
    </row>
    <row r="35" spans="1:5" ht="12.75">
      <c r="A35" s="300" t="s">
        <v>516</v>
      </c>
      <c r="B35" s="300" t="s">
        <v>517</v>
      </c>
      <c r="C35" s="305"/>
      <c r="D35" s="305"/>
      <c r="E35" s="289"/>
    </row>
    <row r="36" spans="1:5" ht="12.75">
      <c r="A36" s="302" t="s">
        <v>497</v>
      </c>
      <c r="B36" s="302" t="s">
        <v>498</v>
      </c>
      <c r="C36" s="302" t="s">
        <v>509</v>
      </c>
      <c r="D36" s="302" t="s">
        <v>510</v>
      </c>
      <c r="E36" s="289"/>
    </row>
    <row r="37" spans="1:5" ht="12.75">
      <c r="A37" s="302" t="s">
        <v>511</v>
      </c>
      <c r="B37" s="302"/>
      <c r="C37" s="302"/>
      <c r="D37" s="302"/>
      <c r="E37" s="289"/>
    </row>
    <row r="38" spans="1:5" ht="12.75">
      <c r="A38" s="302" t="s">
        <v>512</v>
      </c>
      <c r="B38" s="302"/>
      <c r="C38" s="302"/>
      <c r="D38" s="302"/>
      <c r="E38" s="289"/>
    </row>
    <row r="39" spans="1:5" ht="12.75">
      <c r="A39" s="302" t="s">
        <v>513</v>
      </c>
      <c r="B39" s="302"/>
      <c r="C39" s="302"/>
      <c r="D39" s="302"/>
      <c r="E39" s="289"/>
    </row>
    <row r="40" spans="1:5" ht="12.75">
      <c r="A40" s="302" t="s">
        <v>514</v>
      </c>
      <c r="B40" s="302"/>
      <c r="C40" s="302"/>
      <c r="D40" s="302"/>
      <c r="E40" s="289"/>
    </row>
    <row r="41" spans="1:5" ht="12.75">
      <c r="A41" s="302" t="s">
        <v>515</v>
      </c>
      <c r="B41" s="302"/>
      <c r="C41" s="302"/>
      <c r="D41" s="302"/>
      <c r="E41" s="289"/>
    </row>
    <row r="42" spans="1:5" ht="12.75">
      <c r="A42" s="302" t="s">
        <v>504</v>
      </c>
      <c r="B42" s="302"/>
      <c r="C42" s="302"/>
      <c r="D42" s="302"/>
      <c r="E42" s="289"/>
    </row>
    <row r="43" spans="1:5" ht="12.75">
      <c r="A43" s="289"/>
      <c r="B43" s="289"/>
      <c r="C43" s="289"/>
      <c r="D43" s="289"/>
      <c r="E43" s="304"/>
    </row>
    <row r="44" spans="1:5" ht="12.75">
      <c r="A44" s="300" t="s">
        <v>518</v>
      </c>
      <c r="B44" s="300" t="s">
        <v>519</v>
      </c>
      <c r="C44" s="305"/>
      <c r="D44" s="305"/>
      <c r="E44" s="305"/>
    </row>
    <row r="45" spans="1:5" ht="12.75">
      <c r="A45" s="307"/>
      <c r="B45" s="307" t="s">
        <v>413</v>
      </c>
      <c r="C45" s="307"/>
      <c r="D45" s="307" t="s">
        <v>520</v>
      </c>
      <c r="E45" s="307"/>
    </row>
    <row r="46" spans="1:5" ht="12.75">
      <c r="A46" s="302" t="s">
        <v>318</v>
      </c>
      <c r="B46" s="302" t="s">
        <v>521</v>
      </c>
      <c r="C46" s="302" t="s">
        <v>492</v>
      </c>
      <c r="D46" s="302" t="s">
        <v>521</v>
      </c>
      <c r="E46" s="302" t="s">
        <v>492</v>
      </c>
    </row>
    <row r="47" spans="1:5" ht="12.75">
      <c r="A47" s="307" t="s">
        <v>522</v>
      </c>
      <c r="B47" s="307"/>
      <c r="C47" s="307"/>
      <c r="D47" s="307"/>
      <c r="E47" s="307"/>
    </row>
    <row r="48" spans="1:5" ht="12.75">
      <c r="A48" s="302" t="s">
        <v>523</v>
      </c>
      <c r="B48" s="308">
        <f>'OFC-NA1'!B8</f>
        <v>0</v>
      </c>
      <c r="C48" s="309">
        <f>'OFC-NA1'!C8</f>
        <v>0</v>
      </c>
      <c r="D48" s="303"/>
      <c r="E48" s="303"/>
    </row>
    <row r="49" spans="1:5" ht="12.75">
      <c r="A49" s="302" t="s">
        <v>524</v>
      </c>
      <c r="B49" s="309">
        <f>'OFC-NA1'!B9</f>
        <v>0</v>
      </c>
      <c r="C49" s="309">
        <f>'OFC-NA1'!C9</f>
        <v>0</v>
      </c>
      <c r="D49" s="303"/>
      <c r="E49" s="303"/>
    </row>
    <row r="50" spans="1:5" ht="12.75">
      <c r="A50" s="302" t="s">
        <v>525</v>
      </c>
      <c r="B50" s="308">
        <f>'OFC-NA1'!B10</f>
        <v>0</v>
      </c>
      <c r="C50" s="309">
        <f>'OFC-NA1'!C10</f>
        <v>0</v>
      </c>
      <c r="D50" s="303"/>
      <c r="E50" s="303"/>
    </row>
    <row r="51" spans="1:5" ht="12.75">
      <c r="A51" s="307" t="s">
        <v>526</v>
      </c>
      <c r="B51" s="307"/>
      <c r="C51" s="307"/>
      <c r="D51" s="307"/>
      <c r="E51" s="307"/>
    </row>
    <row r="52" spans="1:5" ht="12.75">
      <c r="A52" s="302" t="s">
        <v>212</v>
      </c>
      <c r="B52" s="303"/>
      <c r="C52" s="303"/>
      <c r="D52" s="303"/>
      <c r="E52" s="303"/>
    </row>
    <row r="53" spans="1:5" ht="12.75">
      <c r="A53" s="307" t="s">
        <v>527</v>
      </c>
      <c r="B53" s="307"/>
      <c r="C53" s="307"/>
      <c r="D53" s="307"/>
      <c r="E53" s="307"/>
    </row>
    <row r="54" spans="1:5" ht="12.75">
      <c r="A54" s="302" t="s">
        <v>528</v>
      </c>
      <c r="B54" s="308">
        <f>'OFC-NA1'!B17</f>
        <v>0</v>
      </c>
      <c r="C54" s="308">
        <f>'OFC-NA1'!C17</f>
        <v>0</v>
      </c>
      <c r="D54" s="303"/>
      <c r="E54" s="303"/>
    </row>
    <row r="55" spans="1:5" ht="12.75">
      <c r="A55" s="302" t="s">
        <v>529</v>
      </c>
      <c r="B55" s="308">
        <f>'OFC-NA1'!B18</f>
        <v>0</v>
      </c>
      <c r="C55" s="308">
        <f>'OFC-NA1'!C18</f>
        <v>0</v>
      </c>
      <c r="D55" s="303"/>
      <c r="E55" s="303"/>
    </row>
    <row r="56" spans="1:5" ht="12.75">
      <c r="A56" s="302" t="s">
        <v>530</v>
      </c>
      <c r="B56" s="308">
        <f>'OFC-NA1'!B19</f>
        <v>0</v>
      </c>
      <c r="C56" s="308">
        <f>'OFC-NA1'!C19</f>
        <v>0</v>
      </c>
      <c r="D56" s="303"/>
      <c r="E56" s="303"/>
    </row>
  </sheetData>
  <sheetProtection selectLockedCells="1" selectUnlockedCells="1"/>
  <mergeCells count="6">
    <mergeCell ref="B5:C5"/>
    <mergeCell ref="B45:C45"/>
    <mergeCell ref="D45:E45"/>
    <mergeCell ref="A47:E47"/>
    <mergeCell ref="A51:E51"/>
    <mergeCell ref="A53:E5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49.57421875" style="1" customWidth="1"/>
    <col min="2" max="7" width="11.00390625" style="1" customWidth="1"/>
    <col min="8" max="16384" width="8.8515625" style="1" customWidth="1"/>
  </cols>
  <sheetData>
    <row r="1" s="2" customFormat="1" ht="12.75">
      <c r="A1" s="2" t="s">
        <v>1</v>
      </c>
    </row>
    <row r="2" spans="1:7" ht="12.75">
      <c r="A2" s="71" t="s">
        <v>54</v>
      </c>
      <c r="B2" s="71"/>
      <c r="C2" s="71"/>
      <c r="D2" s="71"/>
      <c r="E2" s="71"/>
      <c r="F2" s="71"/>
      <c r="G2" s="71"/>
    </row>
    <row r="3" spans="1:7" ht="12.75">
      <c r="A3" s="71" t="s">
        <v>140</v>
      </c>
      <c r="B3" s="71"/>
      <c r="C3" s="71"/>
      <c r="D3" s="71"/>
      <c r="E3" s="71"/>
      <c r="F3" s="71"/>
      <c r="G3" s="71"/>
    </row>
    <row r="5" spans="1:4" s="74" customFormat="1" ht="12.75" customHeight="1">
      <c r="A5" s="72" t="s">
        <v>141</v>
      </c>
      <c r="B5" s="72"/>
      <c r="C5" s="72"/>
      <c r="D5" s="73"/>
    </row>
    <row r="6" spans="1:3" s="74" customFormat="1" ht="12.75">
      <c r="A6" s="73"/>
      <c r="B6" s="73"/>
      <c r="C6" s="73"/>
    </row>
    <row r="7" s="74" customFormat="1" ht="12.75">
      <c r="A7" s="75" t="s">
        <v>142</v>
      </c>
    </row>
    <row r="8" s="74" customFormat="1" ht="12.75">
      <c r="A8" s="76" t="s">
        <v>57</v>
      </c>
    </row>
    <row r="9" s="74" customFormat="1" ht="12.75">
      <c r="A9" s="76" t="s">
        <v>58</v>
      </c>
    </row>
    <row r="10" s="74" customFormat="1" ht="12.75"/>
    <row r="11" spans="1:7" s="74" customFormat="1" ht="12.75">
      <c r="A11" s="77" t="s">
        <v>143</v>
      </c>
      <c r="B11" s="66" t="s">
        <v>91</v>
      </c>
      <c r="C11" s="66" t="s">
        <v>84</v>
      </c>
      <c r="D11" s="66" t="s">
        <v>92</v>
      </c>
      <c r="E11" s="66" t="s">
        <v>84</v>
      </c>
      <c r="F11" s="66" t="s">
        <v>93</v>
      </c>
      <c r="G11" s="66" t="s">
        <v>84</v>
      </c>
    </row>
    <row r="12" spans="1:7" s="74" customFormat="1" ht="12.75">
      <c r="A12" s="58" t="s">
        <v>144</v>
      </c>
      <c r="B12" s="78" t="s">
        <v>145</v>
      </c>
      <c r="C12" s="79" t="s">
        <v>146</v>
      </c>
      <c r="D12" s="51"/>
      <c r="E12" s="52"/>
      <c r="F12" s="51"/>
      <c r="G12" s="52"/>
    </row>
    <row r="13" spans="1:7" s="74" customFormat="1" ht="12.75">
      <c r="A13" s="58" t="s">
        <v>147</v>
      </c>
      <c r="B13" s="78" t="s">
        <v>148</v>
      </c>
      <c r="C13" s="79" t="s">
        <v>146</v>
      </c>
      <c r="D13" s="51"/>
      <c r="E13" s="52"/>
      <c r="F13" s="51"/>
      <c r="G13" s="52"/>
    </row>
    <row r="14" spans="1:7" s="74" customFormat="1" ht="12.75">
      <c r="A14" s="58" t="s">
        <v>149</v>
      </c>
      <c r="B14" s="78" t="s">
        <v>150</v>
      </c>
      <c r="C14" s="79" t="s">
        <v>146</v>
      </c>
      <c r="D14" s="51"/>
      <c r="E14" s="52"/>
      <c r="F14" s="51"/>
      <c r="G14" s="52"/>
    </row>
    <row r="15" spans="1:13" s="74" customFormat="1" ht="12.75">
      <c r="A15" s="58" t="s">
        <v>151</v>
      </c>
      <c r="B15" s="78" t="s">
        <v>152</v>
      </c>
      <c r="C15" s="79" t="s">
        <v>146</v>
      </c>
      <c r="D15" s="51"/>
      <c r="E15" s="52"/>
      <c r="F15" s="51"/>
      <c r="G15" s="52"/>
      <c r="M15" s="73"/>
    </row>
    <row r="16" spans="1:13" s="74" customFormat="1" ht="12.75">
      <c r="A16" s="58" t="s">
        <v>153</v>
      </c>
      <c r="B16" s="78" t="s">
        <v>154</v>
      </c>
      <c r="C16" s="79" t="s">
        <v>146</v>
      </c>
      <c r="D16" s="51"/>
      <c r="E16" s="52"/>
      <c r="F16" s="51"/>
      <c r="G16" s="52"/>
      <c r="M16" s="80"/>
    </row>
    <row r="17" spans="1:13" s="74" customFormat="1" ht="12.75">
      <c r="A17" s="58" t="s">
        <v>155</v>
      </c>
      <c r="B17" s="78" t="s">
        <v>156</v>
      </c>
      <c r="C17" s="79" t="s">
        <v>146</v>
      </c>
      <c r="D17" s="51"/>
      <c r="E17" s="52"/>
      <c r="F17" s="51"/>
      <c r="G17" s="52"/>
      <c r="M17" s="73"/>
    </row>
    <row r="18" spans="1:13" s="74" customFormat="1" ht="12.75">
      <c r="A18" s="58" t="s">
        <v>157</v>
      </c>
      <c r="B18" s="78" t="s">
        <v>158</v>
      </c>
      <c r="C18" s="79" t="s">
        <v>146</v>
      </c>
      <c r="D18" s="51"/>
      <c r="E18" s="52"/>
      <c r="F18" s="51"/>
      <c r="G18" s="52"/>
      <c r="M18" s="73"/>
    </row>
    <row r="19" spans="1:13" s="74" customFormat="1" ht="12.75">
      <c r="A19" s="58" t="s">
        <v>159</v>
      </c>
      <c r="B19" s="78" t="s">
        <v>160</v>
      </c>
      <c r="C19" s="79" t="s">
        <v>146</v>
      </c>
      <c r="D19" s="51"/>
      <c r="E19" s="52"/>
      <c r="F19" s="51"/>
      <c r="G19" s="52"/>
      <c r="M19" s="73"/>
    </row>
    <row r="20" spans="1:7" s="74" customFormat="1" ht="12.75">
      <c r="A20" s="81"/>
      <c r="B20" s="81"/>
      <c r="C20" s="81"/>
      <c r="D20" s="81"/>
      <c r="E20" s="81"/>
      <c r="F20" s="81"/>
      <c r="G20" s="81"/>
    </row>
    <row r="21" spans="1:7" s="74" customFormat="1" ht="12.75">
      <c r="A21" s="66" t="s">
        <v>161</v>
      </c>
      <c r="B21" s="66" t="s">
        <v>91</v>
      </c>
      <c r="C21" s="66" t="s">
        <v>84</v>
      </c>
      <c r="D21" s="66" t="s">
        <v>92</v>
      </c>
      <c r="E21" s="66" t="s">
        <v>84</v>
      </c>
      <c r="F21" s="66" t="s">
        <v>93</v>
      </c>
      <c r="G21" s="66" t="s">
        <v>84</v>
      </c>
    </row>
    <row r="22" spans="1:7" s="74" customFormat="1" ht="12.75">
      <c r="A22" s="58" t="s">
        <v>162</v>
      </c>
      <c r="B22" s="78" t="s">
        <v>163</v>
      </c>
      <c r="C22" s="79" t="s">
        <v>164</v>
      </c>
      <c r="D22" s="51"/>
      <c r="E22" s="52"/>
      <c r="F22" s="51"/>
      <c r="G22" s="52"/>
    </row>
    <row r="23" spans="1:7" s="74" customFormat="1" ht="24.75" customHeight="1">
      <c r="A23" s="58" t="s">
        <v>165</v>
      </c>
      <c r="B23" s="78" t="s">
        <v>166</v>
      </c>
      <c r="C23" s="79" t="s">
        <v>164</v>
      </c>
      <c r="D23" s="51"/>
      <c r="E23" s="52"/>
      <c r="F23" s="51"/>
      <c r="G23" s="52"/>
    </row>
    <row r="24" spans="1:7" s="74" customFormat="1" ht="12.75">
      <c r="A24" s="58" t="s">
        <v>167</v>
      </c>
      <c r="B24" s="78" t="s">
        <v>168</v>
      </c>
      <c r="C24" s="79" t="s">
        <v>164</v>
      </c>
      <c r="D24" s="51"/>
      <c r="E24" s="52"/>
      <c r="F24" s="51"/>
      <c r="G24" s="52"/>
    </row>
    <row r="25" spans="1:7" s="74" customFormat="1" ht="12.75">
      <c r="A25" s="58" t="s">
        <v>169</v>
      </c>
      <c r="B25" s="78" t="s">
        <v>170</v>
      </c>
      <c r="C25" s="79" t="s">
        <v>164</v>
      </c>
      <c r="D25" s="51"/>
      <c r="E25" s="52"/>
      <c r="F25" s="51"/>
      <c r="G25" s="52"/>
    </row>
    <row r="26" spans="1:7" s="74" customFormat="1" ht="12.75">
      <c r="A26" s="58" t="s">
        <v>171</v>
      </c>
      <c r="B26" s="78"/>
      <c r="C26" s="79"/>
      <c r="D26" s="51"/>
      <c r="E26" s="62"/>
      <c r="F26" s="51"/>
      <c r="G26" s="52"/>
    </row>
    <row r="27" spans="1:7" s="74" customFormat="1" ht="12.75">
      <c r="A27" s="58" t="s">
        <v>172</v>
      </c>
      <c r="B27" s="78"/>
      <c r="C27" s="79"/>
      <c r="D27" s="51"/>
      <c r="E27" s="62"/>
      <c r="F27" s="51"/>
      <c r="G27" s="52"/>
    </row>
    <row r="28" spans="1:7" s="74" customFormat="1" ht="12.75">
      <c r="A28" s="58" t="s">
        <v>173</v>
      </c>
      <c r="B28" s="78"/>
      <c r="C28" s="79"/>
      <c r="D28" s="51"/>
      <c r="E28" s="62"/>
      <c r="F28" s="51"/>
      <c r="G28" s="52"/>
    </row>
    <row r="29" spans="1:7" s="74" customFormat="1" ht="12.75">
      <c r="A29" s="58" t="s">
        <v>174</v>
      </c>
      <c r="B29" s="78"/>
      <c r="C29" s="79"/>
      <c r="D29" s="82"/>
      <c r="E29" s="62"/>
      <c r="F29" s="51"/>
      <c r="G29" s="52"/>
    </row>
    <row r="30" spans="1:7" s="74" customFormat="1" ht="12.75">
      <c r="A30" s="58" t="s">
        <v>175</v>
      </c>
      <c r="B30" s="78"/>
      <c r="C30" s="79"/>
      <c r="D30" s="82"/>
      <c r="E30" s="62"/>
      <c r="F30" s="51"/>
      <c r="G30" s="52"/>
    </row>
    <row r="31" spans="1:7" s="74" customFormat="1" ht="12.75">
      <c r="A31" s="58" t="s">
        <v>176</v>
      </c>
      <c r="B31" s="78"/>
      <c r="C31" s="79"/>
      <c r="D31" s="82"/>
      <c r="E31" s="62"/>
      <c r="F31" s="51"/>
      <c r="G31" s="52"/>
    </row>
    <row r="32" spans="1:7" s="74" customFormat="1" ht="12.75">
      <c r="A32" s="58" t="s">
        <v>177</v>
      </c>
      <c r="B32" s="78"/>
      <c r="C32" s="79"/>
      <c r="D32" s="82"/>
      <c r="E32" s="62"/>
      <c r="F32" s="51"/>
      <c r="G32" s="52"/>
    </row>
    <row r="33" spans="1:7" s="74" customFormat="1" ht="12.75">
      <c r="A33" s="58" t="s">
        <v>178</v>
      </c>
      <c r="B33" s="78"/>
      <c r="C33" s="79"/>
      <c r="D33" s="82"/>
      <c r="E33" s="62"/>
      <c r="F33" s="51"/>
      <c r="G33" s="52"/>
    </row>
    <row r="34" spans="1:7" s="74" customFormat="1" ht="12.75">
      <c r="A34" s="58" t="s">
        <v>179</v>
      </c>
      <c r="B34" s="78"/>
      <c r="C34" s="79"/>
      <c r="D34" s="82"/>
      <c r="E34" s="62"/>
      <c r="F34" s="51"/>
      <c r="G34" s="52"/>
    </row>
    <row r="35" spans="1:7" s="74" customFormat="1" ht="12.75">
      <c r="A35" s="58" t="s">
        <v>180</v>
      </c>
      <c r="B35" s="78"/>
      <c r="C35" s="79"/>
      <c r="D35" s="82"/>
      <c r="E35" s="62"/>
      <c r="F35" s="51"/>
      <c r="G35" s="52"/>
    </row>
    <row r="36" spans="1:7" s="74" customFormat="1" ht="12.75">
      <c r="A36" s="58" t="s">
        <v>181</v>
      </c>
      <c r="B36" s="78"/>
      <c r="C36" s="79"/>
      <c r="D36" s="82"/>
      <c r="E36" s="62"/>
      <c r="F36" s="51"/>
      <c r="G36" s="52"/>
    </row>
    <row r="37" spans="1:7" s="74" customFormat="1" ht="12.75">
      <c r="A37" s="58" t="s">
        <v>182</v>
      </c>
      <c r="B37" s="78"/>
      <c r="C37" s="79"/>
      <c r="D37" s="82"/>
      <c r="E37" s="62"/>
      <c r="F37" s="51"/>
      <c r="G37" s="52"/>
    </row>
    <row r="38" spans="1:7" s="74" customFormat="1" ht="12.75">
      <c r="A38" s="58" t="s">
        <v>183</v>
      </c>
      <c r="B38" s="78"/>
      <c r="C38" s="79"/>
      <c r="D38" s="82"/>
      <c r="E38" s="62"/>
      <c r="F38" s="51"/>
      <c r="G38" s="52"/>
    </row>
    <row r="39" spans="1:7" s="74" customFormat="1" ht="12.75">
      <c r="A39" s="58" t="s">
        <v>184</v>
      </c>
      <c r="B39" s="78"/>
      <c r="C39" s="79"/>
      <c r="D39" s="82"/>
      <c r="E39" s="62"/>
      <c r="F39" s="51"/>
      <c r="G39" s="52"/>
    </row>
    <row r="40" spans="1:7" s="74" customFormat="1" ht="12.75">
      <c r="A40" s="81"/>
      <c r="B40" s="81"/>
      <c r="C40" s="81"/>
      <c r="D40" s="81"/>
      <c r="E40" s="81"/>
      <c r="F40" s="81"/>
      <c r="G40" s="81"/>
    </row>
    <row r="41" spans="1:7" s="74" customFormat="1" ht="12.75">
      <c r="A41" s="66" t="s">
        <v>185</v>
      </c>
      <c r="B41" s="66" t="s">
        <v>91</v>
      </c>
      <c r="C41" s="66" t="s">
        <v>84</v>
      </c>
      <c r="D41" s="66" t="s">
        <v>92</v>
      </c>
      <c r="E41" s="66" t="s">
        <v>84</v>
      </c>
      <c r="F41" s="66" t="s">
        <v>93</v>
      </c>
      <c r="G41" s="66" t="s">
        <v>84</v>
      </c>
    </row>
    <row r="42" spans="1:7" s="74" customFormat="1" ht="16.5" customHeight="1">
      <c r="A42" s="58" t="s">
        <v>186</v>
      </c>
      <c r="B42" s="78"/>
      <c r="C42" s="79"/>
      <c r="D42" s="82"/>
      <c r="E42" s="62"/>
      <c r="F42" s="51"/>
      <c r="G42" s="52"/>
    </row>
    <row r="43" spans="1:7" s="74" customFormat="1" ht="27.75" customHeight="1">
      <c r="A43" s="58" t="s">
        <v>187</v>
      </c>
      <c r="B43" s="78"/>
      <c r="C43" s="79"/>
      <c r="D43" s="82"/>
      <c r="E43" s="62"/>
      <c r="F43" s="51"/>
      <c r="G43" s="52"/>
    </row>
    <row r="44" spans="1:7" s="74" customFormat="1" ht="16.5" customHeight="1">
      <c r="A44" s="58" t="s">
        <v>188</v>
      </c>
      <c r="B44" s="78"/>
      <c r="C44" s="79"/>
      <c r="D44" s="82"/>
      <c r="E44" s="62"/>
      <c r="F44" s="51"/>
      <c r="G44" s="52"/>
    </row>
    <row r="45" spans="1:7" s="74" customFormat="1" ht="16.5" customHeight="1">
      <c r="A45" s="58" t="s">
        <v>189</v>
      </c>
      <c r="B45" s="78"/>
      <c r="C45" s="79"/>
      <c r="D45" s="82"/>
      <c r="E45" s="62"/>
      <c r="F45" s="51"/>
      <c r="G45" s="52"/>
    </row>
    <row r="46" spans="1:7" s="74" customFormat="1" ht="16.5" customHeight="1">
      <c r="A46" s="58" t="s">
        <v>190</v>
      </c>
      <c r="B46" s="78"/>
      <c r="C46" s="79"/>
      <c r="D46" s="82"/>
      <c r="E46" s="62"/>
      <c r="F46" s="51"/>
      <c r="G46" s="52"/>
    </row>
    <row r="47" spans="1:7" s="74" customFormat="1" ht="16.5" customHeight="1">
      <c r="A47" s="58" t="s">
        <v>191</v>
      </c>
      <c r="B47" s="78"/>
      <c r="C47" s="79"/>
      <c r="D47" s="82"/>
      <c r="E47" s="62"/>
      <c r="F47" s="51"/>
      <c r="G47" s="52"/>
    </row>
    <row r="48" spans="1:7" s="74" customFormat="1" ht="16.5" customHeight="1">
      <c r="A48" s="58" t="s">
        <v>192</v>
      </c>
      <c r="B48" s="78"/>
      <c r="C48" s="79"/>
      <c r="D48" s="82"/>
      <c r="E48" s="62"/>
      <c r="F48" s="51"/>
      <c r="G48" s="52"/>
    </row>
    <row r="49" spans="1:7" s="74" customFormat="1" ht="16.5" customHeight="1">
      <c r="A49" s="58" t="s">
        <v>193</v>
      </c>
      <c r="B49" s="78"/>
      <c r="C49" s="79"/>
      <c r="D49" s="82"/>
      <c r="E49" s="62"/>
      <c r="F49" s="51"/>
      <c r="G49" s="52"/>
    </row>
    <row r="50" spans="1:7" s="74" customFormat="1" ht="16.5" customHeight="1">
      <c r="A50" s="58" t="s">
        <v>194</v>
      </c>
      <c r="B50" s="78"/>
      <c r="C50" s="79"/>
      <c r="D50" s="82"/>
      <c r="E50" s="62"/>
      <c r="F50" s="51"/>
      <c r="G50" s="52"/>
    </row>
    <row r="51" spans="1:7" s="74" customFormat="1" ht="21" customHeight="1">
      <c r="A51" s="58" t="s">
        <v>195</v>
      </c>
      <c r="B51" s="78"/>
      <c r="C51" s="79"/>
      <c r="D51" s="82"/>
      <c r="E51" s="62"/>
      <c r="F51" s="51"/>
      <c r="G51" s="52"/>
    </row>
    <row r="52" spans="1:7" s="74" customFormat="1" ht="27.75" customHeight="1">
      <c r="A52" s="58" t="s">
        <v>196</v>
      </c>
      <c r="B52" s="78"/>
      <c r="C52" s="79"/>
      <c r="D52" s="82"/>
      <c r="E52" s="62"/>
      <c r="F52" s="51"/>
      <c r="G52" s="52"/>
    </row>
    <row r="53" spans="2:7" ht="12.75">
      <c r="B53" s="83"/>
      <c r="C53" s="83"/>
      <c r="D53" s="83"/>
      <c r="E53" s="83"/>
      <c r="F53" s="83"/>
      <c r="G53" s="83"/>
    </row>
    <row r="54" s="3" customFormat="1" ht="12.75">
      <c r="A54" s="3" t="s">
        <v>138</v>
      </c>
    </row>
    <row r="55" s="3" customFormat="1" ht="12.75">
      <c r="A55" s="3" t="s">
        <v>197</v>
      </c>
    </row>
    <row r="56" s="3" customFormat="1" ht="12.75">
      <c r="A56" s="3" t="s">
        <v>139</v>
      </c>
    </row>
    <row r="57" s="3" customFormat="1" ht="12.75">
      <c r="A57" s="3" t="s">
        <v>198</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ustomHeight="1"/>
  <cols>
    <col min="1" max="1" width="38.00390625" style="84" customWidth="1"/>
    <col min="2" max="3" width="13.57421875" style="84" customWidth="1"/>
    <col min="4" max="4" width="21.8515625" style="84" customWidth="1"/>
    <col min="5" max="6" width="13.57421875" style="84" customWidth="1"/>
    <col min="7" max="16384" width="8.8515625" style="84" customWidth="1"/>
  </cols>
  <sheetData>
    <row r="1" s="86" customFormat="1" ht="12.75">
      <c r="A1" s="85" t="s">
        <v>1</v>
      </c>
    </row>
    <row r="2" s="86" customFormat="1" ht="12.75">
      <c r="A2" s="85" t="s">
        <v>199</v>
      </c>
    </row>
    <row r="3" spans="1:3" s="86" customFormat="1" ht="12.75">
      <c r="A3" s="86" t="s">
        <v>10</v>
      </c>
      <c r="C3" s="87"/>
    </row>
    <row r="4" ht="8.25" customHeight="1"/>
    <row r="5" spans="1:7" ht="12.75">
      <c r="A5" s="88" t="s">
        <v>200</v>
      </c>
      <c r="B5" s="89" t="s">
        <v>61</v>
      </c>
      <c r="C5" s="89" t="s">
        <v>201</v>
      </c>
      <c r="D5" s="90" t="s">
        <v>202</v>
      </c>
      <c r="E5" s="90" t="s">
        <v>62</v>
      </c>
      <c r="F5" s="90" t="s">
        <v>201</v>
      </c>
      <c r="G5" s="90" t="s">
        <v>203</v>
      </c>
    </row>
    <row r="6" spans="1:7" ht="12.75">
      <c r="A6" s="88" t="s">
        <v>204</v>
      </c>
      <c r="B6" s="91"/>
      <c r="C6" s="91"/>
      <c r="D6" s="92"/>
      <c r="E6" s="93"/>
      <c r="F6" s="93"/>
      <c r="G6" s="93"/>
    </row>
    <row r="7" spans="1:7" ht="12.75">
      <c r="A7" s="94" t="s">
        <v>205</v>
      </c>
      <c r="B7" s="95"/>
      <c r="C7" s="95"/>
      <c r="D7" s="95"/>
      <c r="E7" s="95"/>
      <c r="F7" s="95"/>
      <c r="G7" s="96"/>
    </row>
    <row r="8" spans="1:7" ht="12.75">
      <c r="A8" s="97" t="s">
        <v>206</v>
      </c>
      <c r="B8" s="98"/>
      <c r="C8" s="99"/>
      <c r="D8" s="100" t="s">
        <v>207</v>
      </c>
      <c r="E8" s="98"/>
      <c r="F8" s="101"/>
      <c r="G8" s="97"/>
    </row>
    <row r="9" spans="1:7" ht="12.75">
      <c r="A9" s="97" t="s">
        <v>208</v>
      </c>
      <c r="B9" s="98"/>
      <c r="C9" s="99"/>
      <c r="D9" s="100" t="s">
        <v>209</v>
      </c>
      <c r="E9" s="98"/>
      <c r="F9" s="101"/>
      <c r="G9" s="97"/>
    </row>
    <row r="10" spans="1:7" ht="12.75">
      <c r="A10" s="97" t="s">
        <v>210</v>
      </c>
      <c r="B10" s="98"/>
      <c r="C10" s="99"/>
      <c r="D10" s="100" t="s">
        <v>211</v>
      </c>
      <c r="E10" s="98"/>
      <c r="F10" s="101"/>
      <c r="G10" s="97"/>
    </row>
    <row r="11" spans="1:7" ht="12.75">
      <c r="A11" s="97" t="s">
        <v>212</v>
      </c>
      <c r="B11" s="97"/>
      <c r="C11" s="99"/>
      <c r="D11" s="100"/>
      <c r="E11" s="97"/>
      <c r="F11" s="99"/>
      <c r="G11" s="97"/>
    </row>
    <row r="12" spans="1:7" ht="12.75">
      <c r="A12" s="97" t="s">
        <v>213</v>
      </c>
      <c r="B12" s="97"/>
      <c r="C12" s="99"/>
      <c r="D12" s="100"/>
      <c r="E12" s="97"/>
      <c r="F12" s="99"/>
      <c r="G12" s="97"/>
    </row>
    <row r="13" spans="1:7" ht="12.75">
      <c r="A13" s="97" t="s">
        <v>214</v>
      </c>
      <c r="B13" s="97"/>
      <c r="C13" s="99"/>
      <c r="D13" s="100"/>
      <c r="E13" s="97"/>
      <c r="F13" s="99"/>
      <c r="G13" s="97"/>
    </row>
    <row r="14" spans="1:7" ht="12.75">
      <c r="A14" s="97" t="s">
        <v>215</v>
      </c>
      <c r="B14" s="97"/>
      <c r="C14" s="99"/>
      <c r="D14" s="100"/>
      <c r="E14" s="97"/>
      <c r="F14" s="99"/>
      <c r="G14" s="97"/>
    </row>
    <row r="15" spans="1:7" ht="12.75">
      <c r="A15" s="97" t="s">
        <v>216</v>
      </c>
      <c r="B15" s="97"/>
      <c r="C15" s="99"/>
      <c r="D15" s="100"/>
      <c r="E15" s="97"/>
      <c r="F15" s="99"/>
      <c r="G15" s="97"/>
    </row>
    <row r="16" spans="1:7" ht="12.75">
      <c r="A16" s="97" t="s">
        <v>217</v>
      </c>
      <c r="B16" s="97"/>
      <c r="C16" s="99"/>
      <c r="D16" s="100"/>
      <c r="E16" s="97"/>
      <c r="F16" s="99"/>
      <c r="G16" s="97"/>
    </row>
    <row r="17" spans="1:7" ht="12.75">
      <c r="A17" s="94" t="s">
        <v>218</v>
      </c>
      <c r="B17" s="95"/>
      <c r="C17" s="95"/>
      <c r="D17" s="95"/>
      <c r="E17" s="95"/>
      <c r="F17" s="95"/>
      <c r="G17" s="96"/>
    </row>
    <row r="18" spans="1:7" ht="12.75">
      <c r="A18" s="97" t="s">
        <v>219</v>
      </c>
      <c r="B18" s="97"/>
      <c r="C18" s="99"/>
      <c r="D18" s="102" t="s">
        <v>220</v>
      </c>
      <c r="E18" s="97"/>
      <c r="F18" s="99"/>
      <c r="G18" s="97"/>
    </row>
    <row r="19" spans="1:7" ht="12.75">
      <c r="A19" s="97" t="s">
        <v>212</v>
      </c>
      <c r="B19" s="97"/>
      <c r="C19" s="99"/>
      <c r="D19" s="102"/>
      <c r="E19" s="97"/>
      <c r="F19" s="99"/>
      <c r="G19" s="97"/>
    </row>
    <row r="20" spans="1:7" ht="12.75">
      <c r="A20" s="97" t="s">
        <v>213</v>
      </c>
      <c r="B20" s="97"/>
      <c r="C20" s="99"/>
      <c r="D20" s="102"/>
      <c r="E20" s="97"/>
      <c r="F20" s="99"/>
      <c r="G20" s="97"/>
    </row>
    <row r="21" spans="1:7" ht="12.75">
      <c r="A21" s="97" t="s">
        <v>214</v>
      </c>
      <c r="B21" s="97"/>
      <c r="C21" s="99"/>
      <c r="D21" s="102"/>
      <c r="E21" s="97"/>
      <c r="F21" s="99"/>
      <c r="G21" s="97"/>
    </row>
    <row r="22" spans="1:7" ht="12.75">
      <c r="A22" s="97" t="s">
        <v>215</v>
      </c>
      <c r="B22" s="97"/>
      <c r="C22" s="99"/>
      <c r="D22" s="102"/>
      <c r="E22" s="97"/>
      <c r="F22" s="99"/>
      <c r="G22" s="97"/>
    </row>
    <row r="23" spans="1:7" ht="12.75">
      <c r="A23" s="97" t="s">
        <v>216</v>
      </c>
      <c r="B23" s="97"/>
      <c r="C23" s="99"/>
      <c r="D23" s="102"/>
      <c r="E23" s="97"/>
      <c r="F23" s="99"/>
      <c r="G23" s="97"/>
    </row>
    <row r="24" spans="1:7" ht="12.75">
      <c r="A24" s="97" t="s">
        <v>217</v>
      </c>
      <c r="B24" s="97"/>
      <c r="C24" s="99"/>
      <c r="D24" s="102"/>
      <c r="E24" s="97"/>
      <c r="F24" s="99"/>
      <c r="G24" s="97"/>
    </row>
    <row r="25" spans="1:7" ht="12.75">
      <c r="A25" s="94" t="s">
        <v>221</v>
      </c>
      <c r="B25" s="95"/>
      <c r="C25" s="95"/>
      <c r="D25" s="95"/>
      <c r="E25" s="95"/>
      <c r="F25" s="103"/>
      <c r="G25" s="96"/>
    </row>
    <row r="26" spans="1:7" ht="12.75">
      <c r="A26" s="97" t="s">
        <v>222</v>
      </c>
      <c r="B26" s="97"/>
      <c r="C26" s="99"/>
      <c r="D26" s="102"/>
      <c r="E26" s="97"/>
      <c r="F26" s="99"/>
      <c r="G26" s="97"/>
    </row>
    <row r="27" spans="1:7" ht="12.75">
      <c r="A27" s="97" t="s">
        <v>223</v>
      </c>
      <c r="B27" s="97"/>
      <c r="C27" s="99"/>
      <c r="D27" s="102"/>
      <c r="E27" s="97"/>
      <c r="F27" s="99"/>
      <c r="G27" s="97"/>
    </row>
    <row r="28" spans="1:7" ht="12.75">
      <c r="A28" s="97" t="s">
        <v>224</v>
      </c>
      <c r="B28" s="97"/>
      <c r="C28" s="99"/>
      <c r="D28" s="102"/>
      <c r="E28" s="97"/>
      <c r="F28" s="99"/>
      <c r="G28" s="97"/>
    </row>
    <row r="29" spans="1:7" ht="12.75">
      <c r="A29" s="94" t="s">
        <v>225</v>
      </c>
      <c r="B29" s="95"/>
      <c r="C29" s="95"/>
      <c r="D29" s="95"/>
      <c r="E29" s="95"/>
      <c r="F29" s="95"/>
      <c r="G29" s="96"/>
    </row>
    <row r="30" spans="1:7" ht="12.75">
      <c r="A30" s="97" t="s">
        <v>226</v>
      </c>
      <c r="B30" s="97"/>
      <c r="C30" s="99"/>
      <c r="D30" s="102" t="s">
        <v>227</v>
      </c>
      <c r="E30" s="97"/>
      <c r="F30" s="99"/>
      <c r="G30" s="97"/>
    </row>
    <row r="31" spans="1:7" ht="12.75">
      <c r="A31" s="97" t="s">
        <v>228</v>
      </c>
      <c r="B31" s="97"/>
      <c r="C31" s="99"/>
      <c r="D31" s="102" t="s">
        <v>229</v>
      </c>
      <c r="E31" s="97"/>
      <c r="F31" s="99"/>
      <c r="G31" s="97"/>
    </row>
    <row r="32" spans="1:7" ht="12.75">
      <c r="A32" s="97" t="s">
        <v>230</v>
      </c>
      <c r="B32" s="97"/>
      <c r="C32" s="99"/>
      <c r="D32" s="102" t="s">
        <v>231</v>
      </c>
      <c r="E32" s="97"/>
      <c r="F32" s="99"/>
      <c r="G32" s="97"/>
    </row>
    <row r="33" spans="1:7" ht="12.75">
      <c r="A33" s="97" t="s">
        <v>232</v>
      </c>
      <c r="B33" s="97"/>
      <c r="C33" s="99"/>
      <c r="D33" s="102" t="s">
        <v>233</v>
      </c>
      <c r="E33" s="97"/>
      <c r="F33" s="99"/>
      <c r="G33" s="97"/>
    </row>
    <row r="34" spans="1:7" ht="12.75">
      <c r="A34" s="97" t="s">
        <v>234</v>
      </c>
      <c r="B34" s="97"/>
      <c r="C34" s="99"/>
      <c r="D34" s="102" t="s">
        <v>235</v>
      </c>
      <c r="E34" s="97"/>
      <c r="F34" s="99"/>
      <c r="G34" s="97"/>
    </row>
    <row r="35" spans="1:7" ht="12.75">
      <c r="A35" s="97" t="s">
        <v>236</v>
      </c>
      <c r="B35" s="97"/>
      <c r="C35" s="99"/>
      <c r="D35" s="102" t="s">
        <v>237</v>
      </c>
      <c r="E35" s="97"/>
      <c r="F35" s="99"/>
      <c r="G35" s="97"/>
    </row>
    <row r="36" spans="1:7" ht="12.75">
      <c r="A36" s="97" t="s">
        <v>238</v>
      </c>
      <c r="B36" s="97"/>
      <c r="C36" s="99"/>
      <c r="D36" s="102"/>
      <c r="E36" s="97"/>
      <c r="F36" s="99"/>
      <c r="G36" s="97"/>
    </row>
    <row r="37" ht="12.75">
      <c r="A37" s="104" t="s">
        <v>239</v>
      </c>
    </row>
    <row r="38" ht="76.5" customHeight="1">
      <c r="A38" s="105"/>
    </row>
    <row r="65536" ht="12.75" customHeight="1"/>
  </sheetData>
  <sheetProtection selectLockedCells="1" selectUnlockedCells="1"/>
  <printOptions/>
  <pageMargins left="0.7479166666666667" right="0.7479166666666667" top="0.3958333333333333" bottom="0.6597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44.00390625" style="84" customWidth="1"/>
    <col min="2" max="2" width="18.28125" style="84" customWidth="1"/>
    <col min="3" max="5" width="16.28125" style="84" customWidth="1"/>
    <col min="6" max="16384" width="8.8515625" style="84" customWidth="1"/>
  </cols>
  <sheetData>
    <row r="1" s="86" customFormat="1" ht="12.75">
      <c r="A1" s="85" t="s">
        <v>1</v>
      </c>
    </row>
    <row r="2" s="86" customFormat="1" ht="12.75">
      <c r="A2" s="85" t="s">
        <v>199</v>
      </c>
    </row>
    <row r="3" s="86" customFormat="1" ht="12.75">
      <c r="A3" s="86" t="s">
        <v>12</v>
      </c>
    </row>
    <row r="4" ht="8.25" customHeight="1"/>
    <row r="5" spans="2:5" ht="12.75" customHeight="1">
      <c r="B5" s="106" t="s">
        <v>240</v>
      </c>
      <c r="C5" s="106" t="s">
        <v>241</v>
      </c>
      <c r="D5" s="106"/>
      <c r="E5" s="106"/>
    </row>
    <row r="6" spans="1:6" ht="12.75">
      <c r="A6" s="107" t="s">
        <v>200</v>
      </c>
      <c r="B6" s="106"/>
      <c r="C6" s="106" t="s">
        <v>242</v>
      </c>
      <c r="D6" s="106" t="s">
        <v>243</v>
      </c>
      <c r="E6" s="106" t="s">
        <v>244</v>
      </c>
      <c r="F6" s="108"/>
    </row>
    <row r="7" spans="1:6" ht="12.75">
      <c r="A7" s="94" t="s">
        <v>245</v>
      </c>
      <c r="B7" s="95"/>
      <c r="C7" s="95"/>
      <c r="D7" s="95" t="s">
        <v>246</v>
      </c>
      <c r="E7" s="96"/>
      <c r="F7" s="108"/>
    </row>
    <row r="8" spans="1:5" ht="12.75">
      <c r="A8" s="97" t="s">
        <v>206</v>
      </c>
      <c r="B8" s="97"/>
      <c r="C8" s="109" t="s">
        <v>207</v>
      </c>
      <c r="D8" s="109" t="s">
        <v>247</v>
      </c>
      <c r="E8" s="109" t="s">
        <v>248</v>
      </c>
    </row>
    <row r="9" spans="1:5" ht="12.75">
      <c r="A9" s="97" t="s">
        <v>208</v>
      </c>
      <c r="B9" s="97"/>
      <c r="C9" s="109" t="s">
        <v>209</v>
      </c>
      <c r="D9" s="109" t="s">
        <v>209</v>
      </c>
      <c r="E9" s="109" t="s">
        <v>209</v>
      </c>
    </row>
    <row r="10" spans="1:5" ht="12.75">
      <c r="A10" s="97" t="s">
        <v>210</v>
      </c>
      <c r="B10" s="97"/>
      <c r="C10" s="109" t="s">
        <v>211</v>
      </c>
      <c r="D10" s="109" t="s">
        <v>207</v>
      </c>
      <c r="E10" s="109" t="s">
        <v>249</v>
      </c>
    </row>
    <row r="11" spans="1:6" ht="12.75">
      <c r="A11" s="97" t="s">
        <v>212</v>
      </c>
      <c r="B11" s="97"/>
      <c r="C11" s="109"/>
      <c r="D11" s="109"/>
      <c r="E11" s="109"/>
      <c r="F11" s="108"/>
    </row>
    <row r="12" spans="1:6" ht="12.75">
      <c r="A12" s="97" t="s">
        <v>213</v>
      </c>
      <c r="B12" s="97"/>
      <c r="C12" s="109"/>
      <c r="D12" s="109"/>
      <c r="E12" s="109"/>
      <c r="F12" s="108"/>
    </row>
    <row r="13" spans="1:6" ht="12.75">
      <c r="A13" s="97" t="s">
        <v>214</v>
      </c>
      <c r="B13" s="97"/>
      <c r="C13" s="109"/>
      <c r="D13" s="109"/>
      <c r="E13" s="109"/>
      <c r="F13" s="108"/>
    </row>
    <row r="14" spans="1:6" ht="12.75">
      <c r="A14" s="97" t="s">
        <v>215</v>
      </c>
      <c r="B14" s="97"/>
      <c r="C14" s="109"/>
      <c r="D14" s="109"/>
      <c r="E14" s="109"/>
      <c r="F14" s="108"/>
    </row>
    <row r="15" spans="1:6" ht="12.75">
      <c r="A15" s="97" t="s">
        <v>216</v>
      </c>
      <c r="B15" s="97"/>
      <c r="C15" s="109"/>
      <c r="D15" s="109"/>
      <c r="E15" s="109"/>
      <c r="F15" s="108"/>
    </row>
    <row r="16" spans="1:6" ht="12.75">
      <c r="A16" s="97" t="s">
        <v>217</v>
      </c>
      <c r="B16" s="97"/>
      <c r="C16" s="109"/>
      <c r="D16" s="109"/>
      <c r="E16" s="109"/>
      <c r="F16" s="108"/>
    </row>
    <row r="17" spans="1:6" ht="12.75">
      <c r="A17" s="94" t="s">
        <v>250</v>
      </c>
      <c r="B17" s="95"/>
      <c r="C17" s="95"/>
      <c r="D17" s="95"/>
      <c r="E17" s="96"/>
      <c r="F17" s="108"/>
    </row>
    <row r="18" spans="1:6" ht="12.75">
      <c r="A18" s="97" t="s">
        <v>219</v>
      </c>
      <c r="B18" s="97"/>
      <c r="C18" s="109" t="s">
        <v>220</v>
      </c>
      <c r="D18" s="109" t="s">
        <v>251</v>
      </c>
      <c r="E18" s="109" t="s">
        <v>252</v>
      </c>
      <c r="F18" s="108"/>
    </row>
    <row r="19" spans="1:6" ht="12.75">
      <c r="A19" s="97" t="s">
        <v>212</v>
      </c>
      <c r="B19" s="97"/>
      <c r="C19" s="109"/>
      <c r="D19" s="109"/>
      <c r="E19" s="109"/>
      <c r="F19" s="108"/>
    </row>
    <row r="20" spans="1:6" ht="12.75">
      <c r="A20" s="97" t="s">
        <v>213</v>
      </c>
      <c r="B20" s="97"/>
      <c r="C20" s="109"/>
      <c r="D20" s="109"/>
      <c r="E20" s="109"/>
      <c r="F20" s="108"/>
    </row>
    <row r="21" spans="1:6" ht="12.75">
      <c r="A21" s="97" t="s">
        <v>214</v>
      </c>
      <c r="B21" s="97"/>
      <c r="C21" s="109"/>
      <c r="D21" s="109"/>
      <c r="E21" s="109"/>
      <c r="F21" s="108"/>
    </row>
    <row r="22" spans="1:6" ht="12.75">
      <c r="A22" s="97" t="s">
        <v>215</v>
      </c>
      <c r="B22" s="97"/>
      <c r="C22" s="109"/>
      <c r="D22" s="109"/>
      <c r="E22" s="109"/>
      <c r="F22" s="108"/>
    </row>
    <row r="23" spans="1:6" ht="12.75">
      <c r="A23" s="97" t="s">
        <v>216</v>
      </c>
      <c r="B23" s="97"/>
      <c r="C23" s="109"/>
      <c r="D23" s="109"/>
      <c r="E23" s="109"/>
      <c r="F23" s="108"/>
    </row>
    <row r="24" spans="1:6" ht="12.75">
      <c r="A24" s="97" t="s">
        <v>217</v>
      </c>
      <c r="B24" s="97"/>
      <c r="C24" s="109"/>
      <c r="D24" s="109"/>
      <c r="E24" s="109"/>
      <c r="F24" s="108"/>
    </row>
    <row r="25" spans="1:6" ht="12.75">
      <c r="A25" s="94" t="s">
        <v>253</v>
      </c>
      <c r="B25" s="95"/>
      <c r="C25" s="95"/>
      <c r="D25" s="95"/>
      <c r="E25" s="96"/>
      <c r="F25" s="108"/>
    </row>
    <row r="26" spans="1:6" ht="12.75">
      <c r="A26" s="97" t="s">
        <v>254</v>
      </c>
      <c r="B26" s="97"/>
      <c r="C26" s="109"/>
      <c r="D26" s="109"/>
      <c r="E26" s="109"/>
      <c r="F26" s="108"/>
    </row>
    <row r="27" spans="1:6" ht="12.75">
      <c r="A27" s="97" t="s">
        <v>223</v>
      </c>
      <c r="B27" s="97"/>
      <c r="C27" s="109"/>
      <c r="D27" s="109"/>
      <c r="E27" s="109"/>
      <c r="F27" s="108"/>
    </row>
    <row r="28" spans="1:6" ht="12.75">
      <c r="A28" s="97" t="s">
        <v>224</v>
      </c>
      <c r="B28" s="97"/>
      <c r="C28" s="109"/>
      <c r="D28" s="109"/>
      <c r="E28" s="109"/>
      <c r="F28" s="108"/>
    </row>
    <row r="29" spans="1:6" ht="12.75">
      <c r="A29" s="94" t="s">
        <v>225</v>
      </c>
      <c r="B29" s="95"/>
      <c r="C29" s="95"/>
      <c r="D29" s="95"/>
      <c r="E29" s="96"/>
      <c r="F29" s="108"/>
    </row>
    <row r="30" spans="1:6" ht="12.75">
      <c r="A30" s="97" t="s">
        <v>226</v>
      </c>
      <c r="B30" s="98"/>
      <c r="C30" s="109" t="s">
        <v>227</v>
      </c>
      <c r="D30" s="109" t="s">
        <v>255</v>
      </c>
      <c r="E30" s="109" t="s">
        <v>256</v>
      </c>
      <c r="F30" s="108"/>
    </row>
    <row r="31" spans="1:6" ht="12.75">
      <c r="A31" s="97" t="s">
        <v>228</v>
      </c>
      <c r="B31" s="98"/>
      <c r="C31" s="109" t="s">
        <v>229</v>
      </c>
      <c r="D31" s="109" t="s">
        <v>257</v>
      </c>
      <c r="E31" s="109" t="s">
        <v>258</v>
      </c>
      <c r="F31" s="108"/>
    </row>
    <row r="32" spans="1:6" ht="12.75">
      <c r="A32" s="97" t="s">
        <v>230</v>
      </c>
      <c r="B32" s="98"/>
      <c r="C32" s="109" t="s">
        <v>231</v>
      </c>
      <c r="D32" s="109" t="s">
        <v>259</v>
      </c>
      <c r="E32" s="109" t="s">
        <v>260</v>
      </c>
      <c r="F32" s="108"/>
    </row>
    <row r="33" spans="1:6" ht="12.75">
      <c r="A33" s="97" t="s">
        <v>232</v>
      </c>
      <c r="B33" s="98"/>
      <c r="C33" s="109" t="s">
        <v>233</v>
      </c>
      <c r="D33" s="109" t="s">
        <v>261</v>
      </c>
      <c r="E33" s="109" t="s">
        <v>262</v>
      </c>
      <c r="F33" s="108"/>
    </row>
    <row r="34" spans="1:6" ht="12.75">
      <c r="A34" s="97" t="s">
        <v>234</v>
      </c>
      <c r="B34" s="98"/>
      <c r="C34" s="109" t="s">
        <v>235</v>
      </c>
      <c r="D34" s="109" t="s">
        <v>263</v>
      </c>
      <c r="E34" s="109" t="s">
        <v>264</v>
      </c>
      <c r="F34" s="108"/>
    </row>
    <row r="35" spans="1:6" ht="12.75">
      <c r="A35" s="97" t="s">
        <v>236</v>
      </c>
      <c r="B35" s="98"/>
      <c r="C35" s="109" t="s">
        <v>237</v>
      </c>
      <c r="D35" s="109" t="s">
        <v>265</v>
      </c>
      <c r="E35" s="109" t="s">
        <v>266</v>
      </c>
      <c r="F35" s="108"/>
    </row>
    <row r="36" spans="1:6" ht="12.75">
      <c r="A36" s="97" t="s">
        <v>238</v>
      </c>
      <c r="B36" s="98"/>
      <c r="C36" s="109"/>
      <c r="D36" s="109"/>
      <c r="E36" s="109"/>
      <c r="F36" s="108"/>
    </row>
    <row r="37" ht="12.75">
      <c r="A37" s="104" t="s">
        <v>239</v>
      </c>
    </row>
    <row r="38" ht="12.75">
      <c r="A38" s="105"/>
    </row>
  </sheetData>
  <sheetProtection selectLockedCells="1" selectUnlockedCells="1"/>
  <mergeCells count="2">
    <mergeCell ref="B5:B6"/>
    <mergeCell ref="C5:E5"/>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84" customWidth="1"/>
    <col min="2" max="2" width="22.8515625" style="84" customWidth="1"/>
    <col min="3" max="3" width="35.7109375" style="84" customWidth="1"/>
    <col min="4" max="4" width="32.421875" style="84" customWidth="1"/>
    <col min="5" max="16384" width="8.8515625" style="84" customWidth="1"/>
  </cols>
  <sheetData>
    <row r="1" s="86" customFormat="1" ht="12.75">
      <c r="A1" s="85" t="s">
        <v>1</v>
      </c>
    </row>
    <row r="2" s="86" customFormat="1" ht="12.75">
      <c r="A2" s="85" t="s">
        <v>199</v>
      </c>
    </row>
    <row r="3" s="86" customFormat="1" ht="12.75">
      <c r="A3" s="86" t="s">
        <v>14</v>
      </c>
    </row>
    <row r="5" spans="1:4" ht="15" customHeight="1">
      <c r="A5" s="110" t="s">
        <v>267</v>
      </c>
      <c r="B5" s="110" t="s">
        <v>268</v>
      </c>
      <c r="C5" s="110" t="s">
        <v>269</v>
      </c>
      <c r="D5" s="110" t="s">
        <v>270</v>
      </c>
    </row>
    <row r="6" spans="1:4" ht="12.75">
      <c r="A6" s="111"/>
      <c r="B6" s="111"/>
      <c r="C6" s="111"/>
      <c r="D6" s="111"/>
    </row>
    <row r="7" spans="1:4" ht="12.75">
      <c r="A7" s="111"/>
      <c r="B7" s="111"/>
      <c r="C7" s="111"/>
      <c r="D7" s="111"/>
    </row>
    <row r="8" spans="1:4" ht="12.75">
      <c r="A8" s="111"/>
      <c r="B8" s="111"/>
      <c r="C8" s="111"/>
      <c r="D8" s="111"/>
    </row>
    <row r="9" spans="1:4" ht="12.75">
      <c r="A9" s="111"/>
      <c r="B9" s="111"/>
      <c r="C9" s="111"/>
      <c r="D9" s="111"/>
    </row>
    <row r="10" spans="1:4" ht="12.75">
      <c r="A10" s="112"/>
      <c r="B10" s="112"/>
      <c r="C10" s="112"/>
      <c r="D10" s="112"/>
    </row>
    <row r="11" spans="1:4" ht="26.25" customHeight="1">
      <c r="A11" s="113" t="s">
        <v>271</v>
      </c>
      <c r="B11" s="113"/>
      <c r="C11" s="113"/>
      <c r="D11" s="113"/>
    </row>
    <row r="12" spans="1:4" ht="26.25" customHeight="1">
      <c r="A12" s="114" t="s">
        <v>272</v>
      </c>
      <c r="B12" s="114"/>
      <c r="C12" s="114"/>
      <c r="D12" s="114"/>
    </row>
    <row r="13" ht="12.75"/>
    <row r="14" spans="1:4" ht="12.75">
      <c r="A14" s="89" t="s">
        <v>273</v>
      </c>
      <c r="B14" s="89" t="s">
        <v>274</v>
      </c>
      <c r="C14" s="89" t="s">
        <v>275</v>
      </c>
      <c r="D14" s="89" t="s">
        <v>276</v>
      </c>
    </row>
    <row r="15" spans="1:4" ht="15" customHeight="1">
      <c r="A15" s="97" t="s">
        <v>277</v>
      </c>
      <c r="B15" s="97"/>
      <c r="C15" s="97"/>
      <c r="D15" s="97"/>
    </row>
    <row r="16" spans="1:4" ht="12.75">
      <c r="A16" s="97" t="s">
        <v>278</v>
      </c>
      <c r="B16" s="97"/>
      <c r="C16" s="97"/>
      <c r="D16" s="97"/>
    </row>
    <row r="17" spans="1:4" ht="12.75">
      <c r="A17" s="97" t="s">
        <v>279</v>
      </c>
      <c r="B17" s="97"/>
      <c r="C17" s="97"/>
      <c r="D17" s="97"/>
    </row>
    <row r="18" spans="1:4" ht="12.75">
      <c r="A18" s="89" t="s">
        <v>273</v>
      </c>
      <c r="B18" s="89" t="s">
        <v>280</v>
      </c>
      <c r="C18" s="115" t="s">
        <v>281</v>
      </c>
      <c r="D18" s="89" t="s">
        <v>276</v>
      </c>
    </row>
    <row r="19" spans="1:4" ht="15" customHeight="1">
      <c r="A19" s="97" t="s">
        <v>277</v>
      </c>
      <c r="B19" s="97"/>
      <c r="C19" s="97"/>
      <c r="D19" s="97"/>
    </row>
    <row r="20" spans="1:4" ht="15" customHeight="1">
      <c r="A20" s="97" t="s">
        <v>278</v>
      </c>
      <c r="B20" s="97"/>
      <c r="C20" s="97"/>
      <c r="D20" s="97"/>
    </row>
    <row r="21" spans="1:4" ht="15" customHeight="1">
      <c r="A21" s="97" t="s">
        <v>279</v>
      </c>
      <c r="B21" s="97"/>
      <c r="C21" s="97"/>
      <c r="D21" s="97"/>
    </row>
    <row r="23" ht="15" customHeight="1">
      <c r="A23" s="116" t="s">
        <v>282</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4" customWidth="1"/>
    <col min="4" max="4" width="22.140625" style="84" customWidth="1"/>
    <col min="5" max="6" width="21.57421875" style="84" customWidth="1"/>
    <col min="7" max="16384" width="8.8515625" style="84" customWidth="1"/>
  </cols>
  <sheetData>
    <row r="1" s="86" customFormat="1" ht="12.75">
      <c r="A1" s="85" t="s">
        <v>1</v>
      </c>
    </row>
    <row r="2" s="86" customFormat="1" ht="12.75">
      <c r="A2" s="85" t="s">
        <v>199</v>
      </c>
    </row>
    <row r="3" s="86" customFormat="1" ht="12.75">
      <c r="A3" s="86" t="s">
        <v>16</v>
      </c>
    </row>
    <row r="5" spans="1:5" ht="52.5" customHeight="1">
      <c r="A5" s="117" t="s">
        <v>283</v>
      </c>
      <c r="B5" s="117"/>
      <c r="C5" s="117"/>
      <c r="D5" s="117"/>
      <c r="E5" s="108"/>
    </row>
    <row r="6" spans="1:5" ht="26.25" customHeight="1">
      <c r="A6" s="118" t="s">
        <v>272</v>
      </c>
      <c r="B6" s="118"/>
      <c r="C6" s="118"/>
      <c r="D6" s="118"/>
      <c r="E6" s="108"/>
    </row>
    <row r="7" spans="1:5" ht="12.75">
      <c r="A7" s="119"/>
      <c r="B7" s="119"/>
      <c r="C7" s="119"/>
      <c r="D7" s="119"/>
      <c r="E7" s="108"/>
    </row>
    <row r="8" spans="1:5" ht="12.75">
      <c r="A8" s="89" t="s">
        <v>273</v>
      </c>
      <c r="B8" s="89" t="s">
        <v>284</v>
      </c>
      <c r="C8" s="89" t="s">
        <v>285</v>
      </c>
      <c r="D8" s="89" t="s">
        <v>276</v>
      </c>
      <c r="E8" s="108"/>
    </row>
    <row r="9" spans="1:5" ht="12.75">
      <c r="A9" s="97" t="s">
        <v>277</v>
      </c>
      <c r="B9" s="91"/>
      <c r="C9" s="91"/>
      <c r="D9" s="91"/>
      <c r="E9" s="108"/>
    </row>
    <row r="10" spans="1:5" ht="12.75">
      <c r="A10" s="97" t="s">
        <v>278</v>
      </c>
      <c r="B10" s="91"/>
      <c r="C10" s="91"/>
      <c r="D10" s="91"/>
      <c r="E10" s="108"/>
    </row>
    <row r="11" spans="1:5" ht="12.75">
      <c r="A11" s="97" t="s">
        <v>279</v>
      </c>
      <c r="B11" s="91"/>
      <c r="C11" s="91"/>
      <c r="D11" s="91"/>
      <c r="E11" s="108"/>
    </row>
    <row r="12" spans="1:4" ht="12.75">
      <c r="A12" s="108"/>
      <c r="B12" s="108"/>
      <c r="C12" s="108"/>
      <c r="D12" s="108"/>
    </row>
    <row r="13" spans="1:5" ht="12.75">
      <c r="A13" s="89" t="s">
        <v>273</v>
      </c>
      <c r="B13" s="89" t="s">
        <v>280</v>
      </c>
      <c r="C13" s="115" t="s">
        <v>286</v>
      </c>
      <c r="D13" s="89" t="s">
        <v>276</v>
      </c>
      <c r="E13" s="108"/>
    </row>
    <row r="14" spans="1:5" ht="12.75">
      <c r="A14" s="97" t="s">
        <v>277</v>
      </c>
      <c r="B14" s="91"/>
      <c r="C14" s="91"/>
      <c r="D14" s="91"/>
      <c r="E14" s="108"/>
    </row>
    <row r="15" spans="1:5" ht="12.75">
      <c r="A15" s="97" t="s">
        <v>278</v>
      </c>
      <c r="B15" s="91"/>
      <c r="C15" s="91"/>
      <c r="D15" s="91"/>
      <c r="E15" s="108"/>
    </row>
    <row r="16" spans="1:5" ht="12.75">
      <c r="A16" s="97" t="s">
        <v>279</v>
      </c>
      <c r="B16" s="91"/>
      <c r="C16" s="91"/>
      <c r="D16" s="91"/>
      <c r="E16" s="108"/>
    </row>
    <row r="17" spans="1:4" ht="12.75">
      <c r="A17" s="108"/>
      <c r="B17" s="108"/>
      <c r="C17" s="108"/>
      <c r="D17" s="108"/>
    </row>
    <row r="18" spans="1:5" ht="12.75">
      <c r="A18" s="91"/>
      <c r="B18" s="91"/>
      <c r="C18" s="120"/>
      <c r="D18" s="91"/>
      <c r="E18" s="108"/>
    </row>
    <row r="19" spans="1:5" ht="12.75">
      <c r="A19" s="97"/>
      <c r="B19" s="91"/>
      <c r="C19" s="91"/>
      <c r="D19" s="91"/>
      <c r="E19" s="108"/>
    </row>
    <row r="20" spans="1:5" ht="12.75">
      <c r="A20" s="97"/>
      <c r="B20" s="91"/>
      <c r="C20" s="91"/>
      <c r="D20" s="91"/>
      <c r="E20" s="108"/>
    </row>
    <row r="21" spans="1:5" ht="12.75">
      <c r="A21" s="97"/>
      <c r="B21" s="91"/>
      <c r="C21" s="91"/>
      <c r="D21" s="91"/>
      <c r="E21" s="108"/>
    </row>
    <row r="23" ht="15" customHeight="1">
      <c r="A23" s="116" t="s">
        <v>287</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69.140625" style="84" customWidth="1"/>
    <col min="2" max="2" width="27.8515625" style="84" customWidth="1"/>
    <col min="3" max="3" width="24.140625" style="84" customWidth="1"/>
    <col min="4" max="4" width="12.140625" style="84" customWidth="1"/>
    <col min="5" max="5" width="11.140625" style="84" customWidth="1"/>
    <col min="6" max="16384" width="8.8515625" style="84" customWidth="1"/>
  </cols>
  <sheetData>
    <row r="1" s="86" customFormat="1" ht="12.75">
      <c r="A1" s="85" t="s">
        <v>1</v>
      </c>
    </row>
    <row r="2" s="86" customFormat="1" ht="12.75">
      <c r="A2" s="85" t="s">
        <v>2</v>
      </c>
    </row>
    <row r="3" s="86" customFormat="1" ht="12.75">
      <c r="A3" s="86" t="s">
        <v>18</v>
      </c>
    </row>
    <row r="5" spans="2:4" ht="12.75">
      <c r="B5" s="121" t="s">
        <v>288</v>
      </c>
      <c r="C5" s="121" t="s">
        <v>289</v>
      </c>
      <c r="D5" s="122" t="s">
        <v>290</v>
      </c>
    </row>
    <row r="6" spans="1:3" ht="12.75">
      <c r="A6" s="111" t="s">
        <v>291</v>
      </c>
      <c r="B6" s="123"/>
      <c r="C6" s="123"/>
    </row>
    <row r="7" spans="1:3" ht="12.75">
      <c r="A7" s="124" t="s">
        <v>292</v>
      </c>
      <c r="B7" s="125"/>
      <c r="C7" s="125"/>
    </row>
    <row r="8" spans="1:3" ht="12.75">
      <c r="A8" s="111" t="s">
        <v>293</v>
      </c>
      <c r="B8" s="123"/>
      <c r="C8" s="123"/>
    </row>
    <row r="9" spans="1:3" ht="12.75">
      <c r="A9" s="111" t="s">
        <v>294</v>
      </c>
      <c r="B9" s="123"/>
      <c r="C9" s="123"/>
    </row>
    <row r="10" spans="1:3" ht="12.75">
      <c r="A10" s="111" t="s">
        <v>295</v>
      </c>
      <c r="B10" s="123"/>
      <c r="C10" s="123"/>
    </row>
    <row r="11" spans="1:3" ht="12.75">
      <c r="A11" s="111" t="s">
        <v>296</v>
      </c>
      <c r="B11" s="123"/>
      <c r="C11" s="123"/>
    </row>
    <row r="12" spans="1:3" s="128" customFormat="1" ht="12.75">
      <c r="A12" s="126" t="s">
        <v>297</v>
      </c>
      <c r="B12" s="127">
        <f>B8+B10</f>
        <v>0</v>
      </c>
      <c r="C12" s="127">
        <f>C8+C10</f>
        <v>0</v>
      </c>
    </row>
    <row r="13" spans="1:3" s="128" customFormat="1" ht="12.75">
      <c r="A13" s="126" t="s">
        <v>298</v>
      </c>
      <c r="B13" s="127">
        <f>B9+B11</f>
        <v>0</v>
      </c>
      <c r="C13" s="127">
        <f>C9+C11</f>
        <v>0</v>
      </c>
    </row>
    <row r="14" spans="1:3" ht="12.75">
      <c r="A14" s="111" t="s">
        <v>299</v>
      </c>
      <c r="B14" s="123"/>
      <c r="C14" s="123"/>
    </row>
    <row r="15" spans="1:3" ht="12.75">
      <c r="A15" s="124" t="s">
        <v>300</v>
      </c>
      <c r="B15" s="125"/>
      <c r="C15" s="125"/>
    </row>
    <row r="16" spans="1:3" ht="30" customHeight="1">
      <c r="A16" s="111" t="s">
        <v>301</v>
      </c>
      <c r="B16" s="127" t="e">
        <f>B8/(B13/1000)</f>
        <v>#DIV/0!</v>
      </c>
      <c r="C16" s="127" t="e">
        <f>C8/(C13/1000)</f>
        <v>#DIV/0!</v>
      </c>
    </row>
    <row r="17" spans="1:4" ht="12.75">
      <c r="A17" s="123" t="s">
        <v>302</v>
      </c>
      <c r="B17" s="129"/>
      <c r="C17" s="129"/>
      <c r="D17" s="130" t="s">
        <v>303</v>
      </c>
    </row>
    <row r="18" spans="1:4" ht="12.75">
      <c r="A18" s="111" t="s">
        <v>304</v>
      </c>
      <c r="B18" s="129"/>
      <c r="C18" s="129"/>
      <c r="D18" s="131" t="s">
        <v>303</v>
      </c>
    </row>
    <row r="19" spans="1:3" ht="12.75">
      <c r="A19" s="111" t="s">
        <v>305</v>
      </c>
      <c r="B19" s="127" t="e">
        <f>B16/B17</f>
        <v>#DIV/0!</v>
      </c>
      <c r="C19" s="127" t="e">
        <f>C16/C17</f>
        <v>#DIV/0!</v>
      </c>
    </row>
    <row r="20" spans="1:3" ht="12.75">
      <c r="A20" s="111" t="s">
        <v>306</v>
      </c>
      <c r="B20" s="127" t="e">
        <f>B8/B17</f>
        <v>#DIV/0!</v>
      </c>
      <c r="C20" s="127" t="e">
        <f>C8/C17</f>
        <v>#DIV/0!</v>
      </c>
    </row>
    <row r="21" spans="1:3" ht="12.75">
      <c r="A21" s="111" t="s">
        <v>307</v>
      </c>
      <c r="B21" s="127" t="e">
        <f>B8/(B17*B18)</f>
        <v>#DIV/0!</v>
      </c>
      <c r="C21" s="127" t="e">
        <f>C8/(C17*C18)</f>
        <v>#DIV/0!</v>
      </c>
    </row>
    <row r="22" spans="1:3" ht="12.75">
      <c r="A22" s="124" t="s">
        <v>308</v>
      </c>
      <c r="B22" s="125"/>
      <c r="C22" s="125"/>
    </row>
    <row r="23" spans="1:3" ht="21" customHeight="1">
      <c r="A23" s="111" t="s">
        <v>309</v>
      </c>
      <c r="B23" s="127" t="e">
        <f>B10/(B13/1000)</f>
        <v>#DIV/0!</v>
      </c>
      <c r="C23" s="127" t="e">
        <f>C10/(C13/1000)</f>
        <v>#DIV/0!</v>
      </c>
    </row>
    <row r="24" spans="1:4" ht="12.75">
      <c r="A24" s="123" t="s">
        <v>310</v>
      </c>
      <c r="B24" s="129"/>
      <c r="C24" s="129"/>
      <c r="D24" s="130" t="s">
        <v>303</v>
      </c>
    </row>
    <row r="25" spans="1:4" ht="12.75">
      <c r="A25" s="111" t="s">
        <v>311</v>
      </c>
      <c r="B25" s="129"/>
      <c r="C25" s="129"/>
      <c r="D25" s="131" t="s">
        <v>303</v>
      </c>
    </row>
    <row r="26" spans="1:3" ht="12.75">
      <c r="A26" s="111" t="s">
        <v>312</v>
      </c>
      <c r="B26" s="127" t="e">
        <f>B23/B24</f>
        <v>#DIV/0!</v>
      </c>
      <c r="C26" s="127" t="e">
        <f>C23/C24</f>
        <v>#DIV/0!</v>
      </c>
    </row>
    <row r="27" spans="1:3" ht="25.5" customHeight="1">
      <c r="A27" s="111" t="s">
        <v>313</v>
      </c>
      <c r="B27" s="127" t="e">
        <f>B10/B24</f>
        <v>#DIV/0!</v>
      </c>
      <c r="C27" s="127" t="e">
        <f>C10/C24</f>
        <v>#DIV/0!</v>
      </c>
    </row>
    <row r="28" spans="1:3" ht="12.75">
      <c r="A28" s="111" t="s">
        <v>314</v>
      </c>
      <c r="B28" s="127" t="e">
        <f>B10/(B24*B25)</f>
        <v>#DIV/0!</v>
      </c>
      <c r="C28" s="127" t="e">
        <f>C10/(C24*C25)</f>
        <v>#DIV/0!</v>
      </c>
    </row>
    <row r="29" spans="1:3" ht="12.75">
      <c r="A29" s="112"/>
      <c r="B29" s="112"/>
      <c r="C29" s="112"/>
    </row>
    <row r="30" spans="1:4" ht="27.75" customHeight="1">
      <c r="A30" s="132" t="s">
        <v>315</v>
      </c>
      <c r="B30" s="132"/>
      <c r="C30" s="132"/>
      <c r="D30" s="133"/>
    </row>
    <row r="31" spans="1:4" ht="27.75" customHeight="1">
      <c r="A31" s="118" t="s">
        <v>272</v>
      </c>
      <c r="B31" s="118"/>
      <c r="C31" s="118"/>
      <c r="D31" s="119"/>
    </row>
    <row r="32" spans="1:4" ht="12.75">
      <c r="A32" s="134"/>
      <c r="B32" s="134"/>
      <c r="C32" s="135"/>
      <c r="D32" s="119"/>
    </row>
    <row r="33" spans="1:3" ht="12.75">
      <c r="A33" s="110" t="s">
        <v>316</v>
      </c>
      <c r="B33" s="110" t="s">
        <v>284</v>
      </c>
      <c r="C33" s="136" t="s">
        <v>275</v>
      </c>
    </row>
    <row r="34" spans="1:3" ht="12.75">
      <c r="A34" s="111" t="s">
        <v>277</v>
      </c>
      <c r="B34" s="111"/>
      <c r="C34" s="111"/>
    </row>
    <row r="35" spans="1:3" ht="12.75">
      <c r="A35" s="111" t="s">
        <v>278</v>
      </c>
      <c r="B35" s="111"/>
      <c r="C35" s="111"/>
    </row>
    <row r="36" spans="1:3" ht="12.75">
      <c r="A36" s="111" t="s">
        <v>279</v>
      </c>
      <c r="B36" s="111"/>
      <c r="C36" s="111"/>
    </row>
    <row r="37" spans="1:3" ht="12.75">
      <c r="A37" s="110" t="s">
        <v>316</v>
      </c>
      <c r="B37" s="110" t="s">
        <v>317</v>
      </c>
      <c r="C37" s="110" t="s">
        <v>281</v>
      </c>
    </row>
    <row r="38" spans="1:3" ht="12.75">
      <c r="A38" s="111" t="s">
        <v>277</v>
      </c>
      <c r="B38" s="111"/>
      <c r="C38" s="111"/>
    </row>
    <row r="39" spans="1:3" ht="12.75">
      <c r="A39" s="111" t="s">
        <v>278</v>
      </c>
      <c r="B39" s="111"/>
      <c r="C39" s="111"/>
    </row>
    <row r="40" spans="1:3" ht="12.75">
      <c r="A40" s="111" t="s">
        <v>279</v>
      </c>
      <c r="B40" s="111"/>
      <c r="C40" s="111"/>
    </row>
    <row r="42" ht="12.75">
      <c r="A42" s="116" t="s">
        <v>287</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7083333333333334" right="0.7083333333333334" top="0.3854166666666667"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57421875" style="128" customWidth="1"/>
    <col min="2" max="3" width="11.421875" style="84" customWidth="1"/>
    <col min="4" max="4" width="13.57421875" style="84" customWidth="1"/>
    <col min="5" max="7" width="11.421875" style="84" customWidth="1"/>
    <col min="8" max="16384" width="8.8515625" style="84" customWidth="1"/>
  </cols>
  <sheetData>
    <row r="1" s="86" customFormat="1" ht="12.75">
      <c r="A1" s="85" t="s">
        <v>1</v>
      </c>
    </row>
    <row r="2" s="86" customFormat="1" ht="12.75">
      <c r="A2" s="85" t="s">
        <v>199</v>
      </c>
    </row>
    <row r="3" s="86" customFormat="1" ht="12.75">
      <c r="A3" s="86" t="s">
        <v>20</v>
      </c>
    </row>
    <row r="4" spans="1:9" ht="12.75">
      <c r="A4" s="137"/>
      <c r="B4" s="137"/>
      <c r="C4" s="137"/>
      <c r="D4" s="137"/>
      <c r="E4" s="137"/>
      <c r="F4" s="137"/>
      <c r="G4" s="137"/>
      <c r="H4" s="137"/>
      <c r="I4" s="137"/>
    </row>
    <row r="5" spans="1:9" ht="12.75">
      <c r="A5" s="138" t="s">
        <v>318</v>
      </c>
      <c r="B5" s="139" t="s">
        <v>61</v>
      </c>
      <c r="C5" s="140" t="s">
        <v>201</v>
      </c>
      <c r="D5" s="141" t="s">
        <v>202</v>
      </c>
      <c r="E5" s="139" t="s">
        <v>62</v>
      </c>
      <c r="F5" s="142" t="s">
        <v>201</v>
      </c>
      <c r="G5" s="140" t="s">
        <v>203</v>
      </c>
      <c r="H5" s="137"/>
      <c r="I5" s="137"/>
    </row>
    <row r="6" spans="1:9" ht="12.75">
      <c r="A6" s="143" t="s">
        <v>319</v>
      </c>
      <c r="B6" s="123"/>
      <c r="C6" s="144"/>
      <c r="D6" s="145" t="s">
        <v>220</v>
      </c>
      <c r="E6" s="123"/>
      <c r="F6" s="146"/>
      <c r="G6" s="147"/>
      <c r="H6" s="137"/>
      <c r="I6" s="137"/>
    </row>
    <row r="7" spans="1:9" ht="12.75">
      <c r="A7" s="143" t="s">
        <v>320</v>
      </c>
      <c r="B7" s="123"/>
      <c r="C7" s="144"/>
      <c r="D7" s="148" t="s">
        <v>207</v>
      </c>
      <c r="E7" s="123"/>
      <c r="F7" s="146"/>
      <c r="G7" s="147"/>
      <c r="H7" s="137"/>
      <c r="I7" s="137"/>
    </row>
    <row r="8" spans="1:9" ht="12.75">
      <c r="A8" s="143" t="s">
        <v>321</v>
      </c>
      <c r="B8" s="143"/>
      <c r="C8" s="149"/>
      <c r="D8" s="150" t="s">
        <v>322</v>
      </c>
      <c r="E8" s="143"/>
      <c r="F8" s="149"/>
      <c r="G8" s="151"/>
      <c r="I8" s="137"/>
    </row>
    <row r="9" spans="1:9" ht="12.75">
      <c r="A9" s="143" t="s">
        <v>323</v>
      </c>
      <c r="B9" s="143"/>
      <c r="C9" s="149"/>
      <c r="D9" s="152" t="s">
        <v>209</v>
      </c>
      <c r="E9" s="143"/>
      <c r="F9" s="149"/>
      <c r="G9" s="151"/>
      <c r="I9" s="137"/>
    </row>
    <row r="10" spans="1:9" ht="12.75">
      <c r="A10" s="153"/>
      <c r="B10" s="143"/>
      <c r="C10" s="149"/>
      <c r="D10" s="143"/>
      <c r="E10" s="143"/>
      <c r="F10" s="149"/>
      <c r="G10" s="151"/>
      <c r="I10" s="137"/>
    </row>
    <row r="11" spans="1:9" ht="12.75">
      <c r="A11" s="154"/>
      <c r="B11" s="154"/>
      <c r="C11" s="155"/>
      <c r="D11" s="143"/>
      <c r="E11" s="154"/>
      <c r="F11" s="155"/>
      <c r="G11" s="151"/>
      <c r="I11" s="137"/>
    </row>
    <row r="12" spans="1:9" ht="12.75">
      <c r="A12" s="156"/>
      <c r="B12" s="156"/>
      <c r="C12" s="156"/>
      <c r="D12" s="156"/>
      <c r="E12" s="156"/>
      <c r="F12" s="156"/>
      <c r="G12" s="116"/>
      <c r="I12" s="137"/>
    </row>
    <row r="13" spans="1:9" ht="41.25" customHeight="1">
      <c r="A13" s="157" t="s">
        <v>324</v>
      </c>
      <c r="B13" s="157"/>
      <c r="C13" s="157"/>
      <c r="D13" s="157"/>
      <c r="E13" s="157"/>
      <c r="F13" s="157"/>
      <c r="G13" s="157"/>
      <c r="I13" s="137"/>
    </row>
    <row r="14" spans="1:9" ht="12.75">
      <c r="A14" s="137"/>
      <c r="B14" s="137"/>
      <c r="C14" s="137"/>
      <c r="D14" s="137"/>
      <c r="E14" s="137"/>
      <c r="F14" s="137"/>
      <c r="G14" s="137"/>
      <c r="I14" s="137"/>
    </row>
    <row r="15" spans="1:9" ht="12.75">
      <c r="A15" s="116" t="s">
        <v>287</v>
      </c>
      <c r="G15" s="137"/>
      <c r="I15" s="137"/>
    </row>
    <row r="16" spans="1:9" ht="12.75">
      <c r="A16" s="137"/>
      <c r="G16" s="137"/>
      <c r="I16" s="137"/>
    </row>
    <row r="17" spans="1:9" ht="12.75">
      <c r="A17" s="137"/>
      <c r="I17" s="137"/>
    </row>
    <row r="18" spans="1:9" ht="12.75">
      <c r="A18" s="137"/>
      <c r="B18" s="137"/>
      <c r="C18" s="137"/>
      <c r="D18" s="137"/>
      <c r="E18" s="137"/>
      <c r="F18" s="137"/>
      <c r="G18" s="137"/>
      <c r="H18" s="137"/>
      <c r="I18" s="137"/>
    </row>
    <row r="19" spans="1:9" ht="12.75">
      <c r="A19" s="137"/>
      <c r="B19" s="137"/>
      <c r="C19" s="137"/>
      <c r="D19" s="137"/>
      <c r="E19" s="137"/>
      <c r="F19" s="137"/>
      <c r="G19" s="137"/>
      <c r="H19" s="137"/>
      <c r="I19" s="137"/>
    </row>
    <row r="20" spans="1:9" ht="12.75">
      <c r="A20" s="137"/>
      <c r="B20" s="137"/>
      <c r="C20" s="137"/>
      <c r="D20" s="137"/>
      <c r="E20" s="137"/>
      <c r="F20" s="137"/>
      <c r="G20" s="137"/>
      <c r="H20" s="137"/>
      <c r="I20" s="137"/>
    </row>
    <row r="21" spans="1:9" ht="12.75">
      <c r="A21" s="137"/>
      <c r="B21" s="137"/>
      <c r="C21" s="137"/>
      <c r="D21" s="137"/>
      <c r="E21" s="137"/>
      <c r="F21" s="137"/>
      <c r="G21" s="137"/>
      <c r="H21" s="137"/>
      <c r="I21" s="137"/>
    </row>
    <row r="22" spans="1:9" ht="12.75">
      <c r="A22" s="137"/>
      <c r="B22" s="137"/>
      <c r="C22" s="137"/>
      <c r="D22" s="137"/>
      <c r="E22" s="137"/>
      <c r="F22" s="137"/>
      <c r="G22" s="137"/>
      <c r="H22" s="137"/>
      <c r="I22" s="137"/>
    </row>
    <row r="23" spans="1:9" ht="12.75">
      <c r="A23" s="137"/>
      <c r="B23" s="137"/>
      <c r="C23" s="137"/>
      <c r="D23" s="137"/>
      <c r="E23" s="137"/>
      <c r="F23" s="137"/>
      <c r="G23" s="137"/>
      <c r="H23" s="137"/>
      <c r="I23" s="137"/>
    </row>
    <row r="24" spans="1:9" ht="12.75">
      <c r="A24" s="137"/>
      <c r="B24" s="137"/>
      <c r="C24" s="137"/>
      <c r="D24" s="137"/>
      <c r="E24" s="137"/>
      <c r="F24" s="137"/>
      <c r="G24" s="137"/>
      <c r="H24" s="137"/>
      <c r="I24" s="137"/>
    </row>
    <row r="25" spans="1:9" ht="12.75">
      <c r="A25" s="137"/>
      <c r="H25" s="137"/>
      <c r="I25" s="137"/>
    </row>
    <row r="26" s="84" customFormat="1" ht="12.75"/>
    <row r="27" s="84" customFormat="1" ht="12.75"/>
    <row r="28" s="84" customFormat="1" ht="12.75"/>
    <row r="29" s="84" customFormat="1" ht="12.75"/>
    <row r="30" s="84" customFormat="1" ht="12.75"/>
    <row r="31" s="84" customFormat="1" ht="12.75"/>
    <row r="32" s="84" customFormat="1" ht="12.75"/>
    <row r="33" s="84" customFormat="1" ht="12.75"/>
    <row r="34" s="84" customFormat="1" ht="12.75"/>
    <row r="35" s="84" customFormat="1" ht="12.75"/>
    <row r="36" s="84" customFormat="1" ht="12.75"/>
    <row r="37" s="84" customFormat="1" ht="12.75"/>
    <row r="38" s="84" customFormat="1" ht="12.75"/>
    <row r="39" s="84" customFormat="1" ht="12.75"/>
    <row r="40" s="84" customFormat="1" ht="12.75"/>
    <row r="41" s="84" customFormat="1" ht="12.75"/>
    <row r="42" s="84" customFormat="1" ht="12.75"/>
    <row r="43" s="84" customFormat="1" ht="12.75"/>
    <row r="44" s="84" customFormat="1" ht="12.75"/>
    <row r="45" s="84" customFormat="1" ht="12.75"/>
    <row r="46" s="84" customFormat="1" ht="12.75"/>
    <row r="47" s="84" customFormat="1" ht="12.75"/>
    <row r="48" s="84" customFormat="1" ht="12.75"/>
    <row r="49" s="84" customFormat="1" ht="12.75"/>
    <row r="50" s="84" customFormat="1" ht="12.75"/>
    <row r="51" s="84" customFormat="1" ht="12.75"/>
    <row r="52" s="84" customFormat="1" ht="12.75"/>
    <row r="53" s="84" customFormat="1" ht="12.75"/>
    <row r="54" s="84" customFormat="1" ht="12.75"/>
    <row r="55" s="84" customFormat="1" ht="12.75"/>
    <row r="56" s="84"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2013-10-06T22:35:34Z</dcterms:modified>
  <cp:category/>
  <cp:version/>
  <cp:contentType/>
  <cp:contentStatus/>
  <cp:revision>20</cp:revision>
</cp:coreProperties>
</file>