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DOWNS-E1.1" sheetId="4" r:id="rId4"/>
    <sheet name="DOWNS-E1.2" sheetId="5" r:id="rId5"/>
    <sheet name="DOWNS-E2.1" sheetId="6" r:id="rId6"/>
    <sheet name="DOWNS-E2.2" sheetId="7" r:id="rId7"/>
    <sheet name="DOWNS-E2.3" sheetId="8" r:id="rId8"/>
    <sheet name="DOWNS-E2.4" sheetId="9" r:id="rId9"/>
    <sheet name="DOWNS-E2.5" sheetId="10" r:id="rId10"/>
    <sheet name="DOWNS-E3.1" sheetId="11" r:id="rId11"/>
    <sheet name="DOWNS-E3.2" sheetId="12" r:id="rId12"/>
    <sheet name="DOWNS-E3.3" sheetId="13" r:id="rId13"/>
    <sheet name="DOWNS-E3.4" sheetId="14" r:id="rId14"/>
    <sheet name="DOWNS-E3.5" sheetId="15" r:id="rId15"/>
    <sheet name="DOWNS-E4.1" sheetId="16" r:id="rId16"/>
    <sheet name="DOWNS-E4.2" sheetId="17" r:id="rId17"/>
    <sheet name="DOWNS-E4.3" sheetId="18" r:id="rId18"/>
    <sheet name="DOWNS-E4.4" sheetId="19" r:id="rId19"/>
    <sheet name="DOWNS-Interv1" sheetId="20" r:id="rId20"/>
    <sheet name="DOWNS-Interv2" sheetId="21" r:id="rId21"/>
    <sheet name="DOWNS-NA1" sheetId="22" r:id="rId22"/>
    <sheet name="DOWNS-NA3" sheetId="23" r:id="rId23"/>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'DOWNS-E1.1'!$A$1:$G$38</definedName>
    <definedName name="_xlnm.Print_Area_10">'DOWNS-E3.3'!$A$1:$G$18</definedName>
    <definedName name="_xlnm.Print_Area_11">'DOWNS-E3.4'!$A$1:$H$20</definedName>
    <definedName name="_xlnm.Print_Area_12">'DOWNS-E3.5'!$A$1:$D$32</definedName>
    <definedName name="_xlnm.Print_Area_13">'DOWNS-E4.1'!$A$1:$D$18</definedName>
    <definedName name="_xlnm.Print_Area_14">'DOWNS-E4.2'!$A$1:$D$19</definedName>
    <definedName name="_xlnm.Print_Area_15">'DOWNS-E4.3'!$A$1:$E$15</definedName>
    <definedName name="_xlnm.Print_Area_16">'DOWNS-E4.4'!$A$1:$E$13</definedName>
    <definedName name="_xlnm.Print_Area_17">'DOWNS-Interv1'!$A$1:$H$16</definedName>
    <definedName name="_xlnm.Print_Area_18">'DOWNS-Interv2'!$A$1:$F$22</definedName>
    <definedName name="_xlnm.Print_Area_19">'DOWNS-NA1'!$A$1:$F$23</definedName>
    <definedName name="_xlnm.Print_Area_2">'DOWNS-E1.2'!$A$2:$E$38</definedName>
    <definedName name="_xlnm.Print_Area_20">'DOWNS-NA3'!$A$1:$E$56</definedName>
    <definedName name="_xlnm.Print_Area_21">'HealthServices'!$A$1:$G$57</definedName>
    <definedName name="_xlnm.Print_Area_22">'Intro'!$A$1:$C$31</definedName>
    <definedName name="_xlnm.Print_Area_3">'DOWNS-E2.1'!$A$1:$D$27</definedName>
    <definedName name="_xlnm.Print_Area_4">'DOWNS-E2.2'!$A$1:$D$23</definedName>
    <definedName name="_xlnm.Print_Area_5">'DOWNS-E2.3'!$A$1:$D$54</definedName>
    <definedName name="_xlnm.Print_Area_6">'DOWNS-E2.4'!$A$1:$G$15</definedName>
    <definedName name="_xlnm.Print_Area_7">'DOWNS-E2.5'!$A$1:$D$25</definedName>
    <definedName name="_xlnm.Print_Area_8">'DOWNS-E3.1'!$A$1:$E$30</definedName>
    <definedName name="_xlnm.Print_Area_9">'DOWNS-E3.2'!$A$1:$C$29</definedName>
  </definedNames>
  <calcPr fullCalcOnLoad="1"/>
</workbook>
</file>

<file path=xl/sharedStrings.xml><?xml version="1.0" encoding="utf-8"?>
<sst xmlns="http://schemas.openxmlformats.org/spreadsheetml/2006/main" count="914" uniqueCount="525">
  <si>
    <t>PHG Needs Assessment Calculator</t>
  </si>
  <si>
    <t>Uganda</t>
  </si>
  <si>
    <t>Down's Syndrome</t>
  </si>
  <si>
    <t>Welcome to the PHG Health Needs Assessment Calculator for Down's Syndrome. The contents of this file are listed below.</t>
  </si>
  <si>
    <t xml:space="preserve">Full name of the sheet </t>
  </si>
  <si>
    <t xml:space="preserve">Short name </t>
  </si>
  <si>
    <t>Country demographic, maternal health and socioeconomic indicators</t>
  </si>
  <si>
    <t>Demography</t>
  </si>
  <si>
    <t>Country health-service data</t>
  </si>
  <si>
    <t>HealthServices</t>
  </si>
  <si>
    <t>DOWNS Epidemiology 1.1: Country epidemiology</t>
  </si>
  <si>
    <t>DOWNS-E1.1</t>
  </si>
  <si>
    <t>DOWNS Epidemiology 1.2: International comparison</t>
  </si>
  <si>
    <t>DOWNS-E1.2</t>
  </si>
  <si>
    <t>DOWNS Epidemiology 2.1: Data on affected pregnancies: Research studies</t>
  </si>
  <si>
    <t>DOWNS-E2.1</t>
  </si>
  <si>
    <t>DOWNS Epidemiology 2.2: Data on affected pregnancies: Surveillance</t>
  </si>
  <si>
    <t>DOWNS-E2.2</t>
  </si>
  <si>
    <t>DOWNS Epidemiology 2.3: Data on affected pregnancies: Other sources</t>
  </si>
  <si>
    <t>DOWNS-E2.3</t>
  </si>
  <si>
    <t>DOWNS Epidemiology 2.4: Summary of affected pregnancies</t>
  </si>
  <si>
    <t>DOWNS-E2.4</t>
  </si>
  <si>
    <t>DOWNS Epidemiology 2.5: Sub-population variation in affected pregnancies</t>
  </si>
  <si>
    <t>DOWNS-E2.5</t>
  </si>
  <si>
    <t>DOWNS Epidemiology 3.1: Mortality data: Research studies</t>
  </si>
  <si>
    <t>DOWNS-E3.1</t>
  </si>
  <si>
    <t>DOWNS Epidemiology 3.2: Mortality data: Vital registration data</t>
  </si>
  <si>
    <t>DOWNS-E3.2</t>
  </si>
  <si>
    <t>DOWNS Epidemiology 3.3: Mortality data: Other sources</t>
  </si>
  <si>
    <t>DOWNS-E3.3</t>
  </si>
  <si>
    <t>DOWNS Epidemiology 3.4: Summary mortality estimates</t>
  </si>
  <si>
    <t>DOWNS-E3.4</t>
  </si>
  <si>
    <t>DOWNS Epidemiology 3.5: Sub-population variation in mortality</t>
  </si>
  <si>
    <t>DOWNS-E3.5</t>
  </si>
  <si>
    <t>DOWNS Epidemiology 4.1: Population prevalence: Research studies</t>
  </si>
  <si>
    <t>DOWNS-E4.1</t>
  </si>
  <si>
    <t>DOWNS Epidemiology 4.2: Population prevalence: Other sources</t>
  </si>
  <si>
    <t>DOWNS-E4.2</t>
  </si>
  <si>
    <t>DOWNS Epidemiology 4.3: Summary of population prevalence</t>
  </si>
  <si>
    <t>DOWNS-E4.3</t>
  </si>
  <si>
    <t>DOWNS Epidemiology 4.4: Sub-population prevalence variation</t>
  </si>
  <si>
    <t>DOWNS-E4.4</t>
  </si>
  <si>
    <t>DOWNS Interventions 1: Effect of maternal age</t>
  </si>
  <si>
    <t>DOWNS-Interv1</t>
  </si>
  <si>
    <t>DOWNS Interventions 2: Effect of prenatal screening and diagnosis and pregnancy termination</t>
  </si>
  <si>
    <t>DOWNS-Interv2</t>
  </si>
  <si>
    <t>DOWNS Needs assessment 1: Quantitative baseline</t>
  </si>
  <si>
    <t>DOWNS-NA1</t>
  </si>
  <si>
    <t>DOWNS Needs assessment 3: Quantitative assessment of interventions</t>
  </si>
  <si>
    <t>DOWNS-NA3</t>
  </si>
  <si>
    <t>(There is no sheet DOWNS-NA2.)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</si>
  <si>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</si>
  <si>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</si>
  <si>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</si>
  <si>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</si>
  <si>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</si>
  <si>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</si>
  <si>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</si>
  <si>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</si>
  <si>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</si>
  <si>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</si>
  <si>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</si>
  <si>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</si>
  <si>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</si>
  <si>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</si>
  <si>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</si>
  <si>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</si>
  <si>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</si>
  <si>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</si>
  <si>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</si>
  <si>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</si>
  <si>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</si>
  <si>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</si>
  <si>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</si>
  <si>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</si>
  <si>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</si>
  <si>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</si>
  <si>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</si>
  <si>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</si>
  <si>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</si>
  <si>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2002 reported in 2004</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</si>
  <si>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</si>
  <si>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</si>
  <si>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</si>
  <si>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</si>
  <si>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</si>
  <si>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</si>
  <si>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</si>
  <si>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</si>
  <si>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</si>
  <si>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</si>
  <si>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</si>
  <si>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11</t>
  </si>
  <si>
    <t>Unicef, 2013</t>
  </si>
  <si>
    <t>Still birth rate (SB) per year per 1000 total births</t>
  </si>
  <si>
    <t>24.79</t>
  </si>
  <si>
    <t>WHO, 2009</t>
  </si>
  <si>
    <t>Total births in 1000s (LB+SB) per year</t>
  </si>
  <si>
    <t>Infant mortality rate: infant deaths / 1000 LB / year</t>
  </si>
  <si>
    <t>Under-5 mortality rate: U5 deaths / 1000 LB / year</t>
  </si>
  <si>
    <t>Percentage births in women &gt;35 years</t>
  </si>
  <si>
    <t>Life expectancy at birth (yrs)</t>
  </si>
  <si>
    <t>54.12</t>
  </si>
  <si>
    <t xml:space="preserve">% of marriages consanguineous </t>
  </si>
  <si>
    <t>Maternal health</t>
  </si>
  <si>
    <t>Prenatal visits – at least 1 visit (%)</t>
  </si>
  <si>
    <t>93.3</t>
  </si>
  <si>
    <t>Prenatal visits – at least 4 visits (%)</t>
  </si>
  <si>
    <t>47.6</t>
  </si>
  <si>
    <t>Births attended by skilled health personnel (%)</t>
  </si>
  <si>
    <t>57.4</t>
  </si>
  <si>
    <t>Contraception prevalence rate (%)</t>
  </si>
  <si>
    <t>30.0</t>
  </si>
  <si>
    <t>Unmet need for family planning (%)</t>
  </si>
  <si>
    <t>40.6</t>
  </si>
  <si>
    <t>WHO, 2006</t>
  </si>
  <si>
    <t>Total fertility rate</t>
  </si>
  <si>
    <t>6.05</t>
  </si>
  <si>
    <t>% home births</t>
  </si>
  <si>
    <t>% births at health care services</t>
  </si>
  <si>
    <t>57.40</t>
  </si>
  <si>
    <t>Newborn health</t>
  </si>
  <si>
    <t>Number of neonatal examinations by SBA / trained staff</t>
  </si>
  <si>
    <t>% neonatal examinations by SBA/ trained staff</t>
  </si>
  <si>
    <t>Socio-economic indicators</t>
  </si>
  <si>
    <t>Gross national income per capita (PPP int. $)</t>
  </si>
  <si>
    <t>1320</t>
  </si>
  <si>
    <t>% population living on &lt; US$1 per day</t>
  </si>
  <si>
    <t>51.5</t>
  </si>
  <si>
    <t>Birth registration coverage (%)</t>
  </si>
  <si>
    <t>29.9</t>
  </si>
  <si>
    <t>WHO 2011</t>
  </si>
  <si>
    <t>Death registration coverage (%)</t>
  </si>
  <si>
    <t>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</si>
  <si>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</si>
  <si>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</si>
  <si>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</si>
  <si>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</si>
  <si>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</si>
  <si>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</si>
  <si>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</si>
  <si>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</si>
  <si>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128</t>
  </si>
  <si>
    <t>Total expenditure on health as percentage of GDP</t>
  </si>
  <si>
    <t>9.5</t>
  </si>
  <si>
    <t xml:space="preserve">Per capita government expenditure on health (PPP int. $) </t>
  </si>
  <si>
    <t>33.7</t>
  </si>
  <si>
    <t xml:space="preserve">External resources for health as percentage of total expenditure on health </t>
  </si>
  <si>
    <t>3.1</t>
  </si>
  <si>
    <t xml:space="preserve">General government expenditure on health as percentage of total expenditure on health  </t>
  </si>
  <si>
    <t>26.3</t>
  </si>
  <si>
    <t xml:space="preserve">Out-of-pocket expenditure as percentage of private expenditure on health </t>
  </si>
  <si>
    <t>64.8</t>
  </si>
  <si>
    <t xml:space="preserve">Private expenditure on health as percentage of total expenditure on health </t>
  </si>
  <si>
    <t>73.7</t>
  </si>
  <si>
    <t xml:space="preserve">General government expenditure on health as percentage of total government expenditure </t>
  </si>
  <si>
    <t>10.8</t>
  </si>
  <si>
    <t>Health Workforce</t>
  </si>
  <si>
    <t>Number of nursing and midwifery personnel</t>
  </si>
  <si>
    <t>37625</t>
  </si>
  <si>
    <t>WHO, 2005</t>
  </si>
  <si>
    <t xml:space="preserve">Nursing and midwifery personnel density (per 10,000 population)  </t>
  </si>
  <si>
    <t>13.1</t>
  </si>
  <si>
    <t>Number of physicians</t>
  </si>
  <si>
    <t>3361</t>
  </si>
  <si>
    <t xml:space="preserve">Physician density (per 10 000 population) </t>
  </si>
  <si>
    <t>1.17</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</si>
  <si>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</si>
  <si>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</si>
  <si>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</si>
  <si>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</si>
  <si>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</si>
  <si>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</si>
  <si>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</si>
  <si>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</si>
  <si>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</si>
  <si>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</si>
  <si>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</si>
  <si>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</si>
  <si>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</si>
  <si>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</si>
  <si>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</si>
  <si>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</si>
  <si>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</si>
  <si>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</si>
  <si>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</si>
  <si>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</si>
  <si>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</si>
  <si>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</si>
  <si>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</si>
  <si>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</si>
  <si>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</si>
  <si>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</si>
  <si>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</si>
  <si>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</si>
  <si>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</si>
  <si>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</si>
  <si>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</si>
  <si>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</si>
  <si>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</si>
  <si>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</si>
  <si>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</si>
  <si>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1.52</t>
  </si>
  <si>
    <t>Stillbirth prevalence (SB)</t>
  </si>
  <si>
    <t>0.06</t>
  </si>
  <si>
    <t>Total birth prevalence (LB+SB)</t>
  </si>
  <si>
    <t>1.58</t>
  </si>
  <si>
    <t>All age groups</t>
  </si>
  <si>
    <t>&lt;1 year olds</t>
  </si>
  <si>
    <t>1-4 year olds</t>
  </si>
  <si>
    <t>5-14 year olds</t>
  </si>
  <si>
    <t>15-44 year olds</t>
  </si>
  <si>
    <t>45+ year olds</t>
  </si>
  <si>
    <t xml:space="preserve">Number of cases by age group </t>
  </si>
  <si>
    <t xml:space="preserve">Annual live births </t>
  </si>
  <si>
    <t>2269</t>
  </si>
  <si>
    <t>No. of cases by level of impairment</t>
  </si>
  <si>
    <t>No or minor disability</t>
  </si>
  <si>
    <t>Moderate disability*</t>
  </si>
  <si>
    <t>Severe disability*</t>
  </si>
  <si>
    <t>Mortality and morbidity</t>
  </si>
  <si>
    <t xml:space="preserve">Mean life expectancy (yrs) </t>
  </si>
  <si>
    <t>9.6</t>
  </si>
  <si>
    <t>No. deaths &lt; 1yr</t>
  </si>
  <si>
    <t>1100</t>
  </si>
  <si>
    <t>No. deaths 1-4 yrs</t>
  </si>
  <si>
    <t>206</t>
  </si>
  <si>
    <t>No. deaths &lt; 5 yrs</t>
  </si>
  <si>
    <t>1306</t>
  </si>
  <si>
    <t>Infant mortality / 1000 LB</t>
  </si>
  <si>
    <t>0.77</t>
  </si>
  <si>
    <t>Under-5 mortality / 1000 LB</t>
  </si>
  <si>
    <t>0.91</t>
  </si>
  <si>
    <t>Years of life lost</t>
  </si>
  <si>
    <t>* For Down's, Moderate = mild mental retardation and Severe = moderate or worse mental retardation (see Background)</t>
  </si>
  <si>
    <t>Your chosen estimates</t>
  </si>
  <si>
    <t>Comparison</t>
  </si>
  <si>
    <t>Country</t>
  </si>
  <si>
    <t>Region</t>
  </si>
  <si>
    <t>World</t>
  </si>
  <si>
    <t>Prevalence at birth and by age-group (/1000 people)</t>
  </si>
  <si>
    <t>(Sub-Saharan Africa, East)</t>
  </si>
  <si>
    <t>1.82</t>
  </si>
  <si>
    <t>1.49</t>
  </si>
  <si>
    <t>0.07</t>
  </si>
  <si>
    <t>1.89</t>
  </si>
  <si>
    <t>1.55</t>
  </si>
  <si>
    <t>Number of cases by age-group</t>
  </si>
  <si>
    <t>Annual live births</t>
  </si>
  <si>
    <t>23013</t>
  </si>
  <si>
    <t>200416</t>
  </si>
  <si>
    <t>No. cases by level of impairment</t>
  </si>
  <si>
    <t>10.4</t>
  </si>
  <si>
    <t>22.3</t>
  </si>
  <si>
    <t>11,055</t>
  </si>
  <si>
    <t>80,306</t>
  </si>
  <si>
    <t>2,094</t>
  </si>
  <si>
    <t>15,226</t>
  </si>
  <si>
    <t>13,150</t>
  </si>
  <si>
    <t>95,532</t>
  </si>
  <si>
    <t>0.48</t>
  </si>
  <si>
    <t>0.40</t>
  </si>
  <si>
    <t>0.57</t>
  </si>
  <si>
    <t>Study author, year, site</t>
  </si>
  <si>
    <t>Sample size</t>
  </si>
  <si>
    <t>Study quality and representativeness</t>
  </si>
  <si>
    <t>Main findings</t>
  </si>
  <si>
    <t>Based on the studies listed above (or in section DOWNS-E2.1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</si>
  <si>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</si>
  <si>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</si>
  <si>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</si>
  <si>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</si>
  <si>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</si>
  <si>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</si>
  <si>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</si>
  <si>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</si>
  <si>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</si>
  <si>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</si>
  <si>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Number of terminations of pregnancy due to condition</t>
  </si>
  <si>
    <t>ToP / 1000 women aged 15-44</t>
  </si>
  <si>
    <t>TB = total births (live births + stillbirths); ToP = termination of pregnancy</t>
  </si>
  <si>
    <t>Based on surveillance data, enter the best estimates for the prevalence of the condition in live births, still 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</si>
  <si>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</si>
  <si>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</si>
  <si>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</si>
  <si>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</si>
  <si>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</si>
  <si>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</si>
  <si>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</si>
  <si>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</si>
  <si>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</si>
  <si>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</si>
  <si>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</si>
  <si>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</si>
  <si>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 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</si>
  <si>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</si>
  <si>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</si>
  <si>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</si>
  <si>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</si>
  <si>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</si>
  <si>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</si>
  <si>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</si>
  <si>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</si>
  <si>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</si>
  <si>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</si>
  <si>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</si>
  <si>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</si>
  <si>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</si>
  <si>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</si>
  <si>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</si>
  <si>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</si>
  <si>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</si>
  <si>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</si>
  <si>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</si>
  <si>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</si>
  <si>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</si>
  <si>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</si>
  <si>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</si>
  <si>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</si>
  <si>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</si>
  <si>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</si>
  <si>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</si>
  <si>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</si>
  <si>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</si>
  <si>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</si>
  <si>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</si>
  <si>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</si>
  <si>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 xml:space="preserve">Number of ToP due to condition          </t>
  </si>
  <si>
    <t>ToP /1000 women aged 15-44</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</si>
  <si>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</si>
  <si>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</si>
  <si>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</si>
  <si>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</si>
  <si>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87</t>
  </si>
  <si>
    <t>Annual still birth prevalence / 1000 TB</t>
  </si>
  <si>
    <r>
      <t xml:space="preserve">Number of </t>
    </r>
    <r>
      <rPr>
        <b/>
        <sz val="10"/>
        <rFont val="Arial"/>
        <family val="2"/>
      </rPr>
      <t>terminations of pregnancy</t>
    </r>
    <r>
      <rPr>
        <sz val="10"/>
        <rFont val="Arial"/>
        <family val="2"/>
      </rPr>
      <t xml:space="preserve"> in affected fetuses/ year</t>
    </r>
  </si>
  <si>
    <t>0</t>
  </si>
  <si>
    <t>Affected ToP / 1000 women 15-44/ year</t>
  </si>
  <si>
    <t>0.00</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</si>
  <si>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</si>
  <si>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</si>
  <si>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</si>
  <si>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</si>
  <si>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</si>
  <si>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</si>
  <si>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Number of ToP in affected pregnancies</t>
  </si>
  <si>
    <t>ToP prevalence / 1000 women aged 15-44</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</si>
  <si>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</si>
  <si>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</si>
  <si>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</si>
  <si>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</si>
  <si>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</si>
  <si>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</si>
  <si>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</si>
  <si>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</si>
  <si>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</si>
  <si>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</si>
  <si>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</si>
  <si>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</si>
  <si>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</si>
  <si>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</si>
  <si>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</si>
  <si>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</si>
  <si>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</si>
  <si>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</si>
  <si>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</si>
  <si>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</si>
  <si>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</si>
  <si>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</si>
  <si>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</si>
  <si>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</si>
  <si>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</si>
  <si>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</si>
  <si>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</si>
  <si>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</si>
  <si>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</si>
  <si>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</si>
  <si>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</si>
  <si>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</si>
  <si>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</si>
  <si>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</si>
  <si>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</si>
  <si>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</si>
  <si>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</si>
  <si>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</si>
  <si>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</si>
  <si>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</si>
  <si>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</si>
  <si>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</si>
  <si>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</si>
  <si>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</si>
  <si>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1,433</t>
  </si>
  <si>
    <t>Number of annual affected neonatal deaths</t>
  </si>
  <si>
    <t>695</t>
  </si>
  <si>
    <t>Number of affected neonatal deaths / 1000 LB</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</si>
  <si>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</si>
  <si>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</si>
  <si>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</si>
  <si>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</si>
  <si>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</si>
  <si>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</si>
  <si>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</si>
  <si>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</si>
  <si>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</si>
  <si>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</si>
  <si>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</si>
  <si>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</si>
  <si>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</si>
  <si>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</si>
  <si>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</si>
  <si>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</si>
  <si>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</si>
  <si>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</si>
  <si>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</si>
  <si>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</si>
  <si>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</si>
  <si>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DOWNS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</si>
  <si>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</si>
  <si>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</si>
  <si>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</si>
  <si>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</si>
  <si>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</si>
  <si>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</si>
  <si>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</si>
  <si>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</si>
  <si>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DOWNS Intervention 1: Effects of maternal age</t>
  </si>
  <si>
    <t xml:space="preserve">If you have an estimate for the birth prevalence of chromosomal disorders, you can use the Calculator on the left. </t>
  </si>
  <si>
    <t xml:space="preserve">If you have an estimate of the proportion of births that are to mothers aged over 35, you can use the Calculator on the right. </t>
  </si>
  <si>
    <t>Birth prevalence per 1000 TB</t>
  </si>
  <si>
    <t xml:space="preserve">Proportion of mothers aged &gt;35 </t>
  </si>
  <si>
    <r>
      <t>Estimated birth prevalence per 1000 TB</t>
    </r>
    <r>
      <rPr>
        <vertAlign val="superscript"/>
        <sz val="10"/>
        <color indexed="8"/>
        <rFont val="Arial"/>
        <family val="2"/>
      </rPr>
      <t>3</t>
    </r>
  </si>
  <si>
    <t>Proportional birth prevalence due to high maternal age¹</t>
  </si>
  <si>
    <t>Requires a birth prevalence above</t>
  </si>
  <si>
    <r>
      <t>Proportional birth prevalence due to high maternal age</t>
    </r>
    <r>
      <rPr>
        <vertAlign val="superscript"/>
        <sz val="10"/>
        <color indexed="8"/>
        <rFont val="Arial"/>
        <family val="2"/>
      </rPr>
      <t>4</t>
    </r>
  </si>
  <si>
    <t>Birth prevalence attributable to high maternal age, per 1000 TB²</t>
  </si>
  <si>
    <r>
      <t>Birth prevalence attributable to high maternal age, per 1000 TB</t>
    </r>
    <r>
      <rPr>
        <vertAlign val="superscript"/>
        <sz val="10"/>
        <color indexed="8"/>
        <rFont val="Arial"/>
        <family val="2"/>
      </rPr>
      <t>5</t>
    </r>
  </si>
  <si>
    <t>Baseline prevalence without maternal age effect</t>
  </si>
  <si>
    <t>This figure is set at 0.86</t>
  </si>
  <si>
    <t>TB = total births (live births + stillbirths)</t>
  </si>
  <si>
    <t>¹(Birth prevalence – 0.86)/Birth prevalence</t>
  </si>
  <si>
    <t>³0.86+(7*Proportion of mothers aged &gt;35)</t>
  </si>
  <si>
    <t>²Birth prevalence – Baseline prevalence</t>
  </si>
  <si>
    <r>
      <t>4</t>
    </r>
    <r>
      <rPr>
        <sz val="10"/>
        <color indexed="8"/>
        <rFont val="Arial"/>
        <family val="2"/>
      </rPr>
      <t>(Estimated birth prevalence- Baseline prevalence)/Estimated birth prevalence</t>
    </r>
  </si>
  <si>
    <r>
      <t>5</t>
    </r>
    <r>
      <rPr>
        <sz val="10"/>
        <color indexed="8"/>
        <rFont val="Arial"/>
        <family val="2"/>
      </rPr>
      <t>Estimated birth prevalence*Proportional birth prevalence</t>
    </r>
  </si>
  <si>
    <t>DOWNS Intervention 2: Effect of prenatal screening and diagnosis and pregnancy termination</t>
  </si>
  <si>
    <t>Note: this makes the simplifying assumption that stillbirth is equally likely in cases that are diagnosed as in cases that are not diagnosed.</t>
  </si>
  <si>
    <t xml:space="preserve">Assumption: prenatal services are equally used for cases which would lead to stillbirths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</si>
  <si>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</si>
  <si>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</si>
  <si>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</si>
  <si>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Birth prevalence (allowing for maternal age effect), per 1000 TB</t>
  </si>
  <si>
    <t>Can be found in sheet DOWNS-Interv1</t>
  </si>
  <si>
    <t>Variables</t>
  </si>
  <si>
    <t>Coverage of prenatal screening and diagnosis</t>
  </si>
  <si>
    <t>Proportion of cases diagnosed</t>
  </si>
  <si>
    <t>Proportion of diagnosed cases ending in ToP</t>
  </si>
  <si>
    <t>Results</t>
  </si>
  <si>
    <t>% prevalence reduction due to PNS &amp; ToP¹</t>
  </si>
  <si>
    <t>Prevalence reduction due to PNS &amp; ToP, per 1000 TB²</t>
  </si>
  <si>
    <t>Final prevalence: affected live births after PNS &amp; ToP, per 1000 TB³</t>
  </si>
  <si>
    <t>PNS = prenatal screening</t>
  </si>
  <si>
    <t>TB = total births (live births + still births)</t>
  </si>
  <si>
    <t>ToP = termination of pregnancy</t>
  </si>
  <si>
    <t>¹Coverage of PNS and diagnosis X Proportion of cases diagnosed x Proportion of cases ending in ToP</t>
  </si>
  <si>
    <t>²% prevalence reduction due to PNS and ToP x Birth prevalence</t>
  </si>
  <si>
    <t>³Birth prevalence – Prevalence reduction due to PNS &amp; ToP</t>
  </si>
  <si>
    <t>Table DOWNS-NA1a   Burden of Down's Syndrome in pregnancy, at birth and at population level</t>
  </si>
  <si>
    <t>Number (n)</t>
  </si>
  <si>
    <t>n/1000 pregnancy outcomes</t>
  </si>
  <si>
    <t>Range of prevalence (/1000 TB)</t>
  </si>
  <si>
    <t>Annual affected live births (LB)</t>
  </si>
  <si>
    <t>Drawn from sheet E2.4</t>
  </si>
  <si>
    <t>Annual affected stillbirths (SB)</t>
  </si>
  <si>
    <t>Annual affected births (LB+SB)</t>
  </si>
  <si>
    <t>Annual affected persons (all age groups)</t>
  </si>
  <si>
    <t>Drawn from sheet E1.1</t>
  </si>
  <si>
    <t>Table DOWNS-NA1b   Down's Syndrome mortality indicators</t>
  </si>
  <si>
    <t>n/1000 LB</t>
  </si>
  <si>
    <t>Range of prevalence (/1000 LB)</t>
  </si>
  <si>
    <t>Annual overall mortality</t>
  </si>
  <si>
    <t>Drawn from sheet E3.4</t>
  </si>
  <si>
    <t>Annual neonatal mortality</t>
  </si>
  <si>
    <t>Annual infant mortality</t>
  </si>
  <si>
    <t>Annual under-5 mortality</t>
  </si>
  <si>
    <t xml:space="preserve">Table DOWNS-NA3a   </t>
  </si>
  <si>
    <t>Estimated prevalence in the absence of interventions for Down's Syndrome</t>
  </si>
  <si>
    <t>Prevalence (n/1000)</t>
  </si>
  <si>
    <t>Potential live births</t>
  </si>
  <si>
    <t>Potential stillbirths</t>
  </si>
  <si>
    <t xml:space="preserve">Table DOWNS-NA3b   </t>
  </si>
  <si>
    <t>Current situation in relation to interventions before birth</t>
  </si>
  <si>
    <t>Intervention</t>
  </si>
  <si>
    <t>Coverage (%)</t>
  </si>
  <si>
    <t>Cases averted (n)</t>
  </si>
  <si>
    <t>Cases averted/1000 TB</t>
  </si>
  <si>
    <t>Effect of family planning, education</t>
  </si>
  <si>
    <t>Effect of prenatal screening</t>
  </si>
  <si>
    <t>Effect of prenatal diagnosis</t>
  </si>
  <si>
    <t>Effect of ToP</t>
  </si>
  <si>
    <t>Overall effect</t>
  </si>
  <si>
    <t xml:space="preserve">Table DOWNS-NA3c   </t>
  </si>
  <si>
    <t>Target situation in relation to interventions before birth</t>
  </si>
  <si>
    <t xml:space="preserve">Table DOWNS-NA3d  </t>
  </si>
  <si>
    <t>Current situation in relation to interventions after birth</t>
  </si>
  <si>
    <t>Cases managed (n)</t>
  </si>
  <si>
    <t>Cases managed/1000 TB</t>
  </si>
  <si>
    <t>Effect of newborn diagnosis</t>
  </si>
  <si>
    <t>Effect of management and treatment</t>
  </si>
  <si>
    <t>Effect of social care and support</t>
  </si>
  <si>
    <t xml:space="preserve">Table DOWNS-NA3e   </t>
  </si>
  <si>
    <t>Target situation in relation to interventions after birth</t>
  </si>
  <si>
    <t xml:space="preserve">Table DOWNS-NA3f   </t>
  </si>
  <si>
    <t>Current and desired outcomes</t>
  </si>
  <si>
    <t>Current situation</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</si>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</sst>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8">
    <numFmt numFmtId="164" formatCode="GENERAL"/>
    <numFmt numFmtId="165" formatCode="#,##0.00\ ;&quot; (&quot;#,##0.00\);&quot; -&quot;#\ ;@\ "/>
    <numFmt numFmtId="166" formatCode="0%"/>
    <numFmt numFmtId="167" formatCode="#,##0\ ;\-#,##0\ ;&quot; -&quot;#\ ;@\ "/>
    <numFmt numFmtId="168" formatCode="0.00"/>
    <numFmt numFmtId="169" formatCode="@"/>
    <numFmt numFmtId="170" formatCode="0"/>
    <numFmt numFmtId="171" formatCode="0.000"/>
  </numFmts>
  <fonts count="20">
    <font>
      <sz val="11"/>
      <color indexed="8"/>
      <name val="Calibri"/>
      <family val="2"/>
    </font>
    <font>
      <sz val="10"/>
      <name val="Arial"/>
      <family val="0"/>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9"/>
      <name val="Arial"/>
      <family val="2"/>
    </font>
    <font>
      <sz val="10"/>
      <color indexed="63"/>
      <name val="Arial"/>
      <family val="2"/>
    </font>
    <font>
      <b/>
      <sz val="20"/>
      <color indexed="15"/>
      <name val="Arial"/>
      <family val="2"/>
    </font>
    <font>
      <sz val="11"/>
      <color indexed="8"/>
      <name val="Arial"/>
      <family val="2"/>
    </font>
    <font>
      <sz val="10"/>
      <color indexed="12"/>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41"/>
        <bgColor indexed="64"/>
      </patternFill>
    </fill>
    <fill>
      <patternFill patternType="solid">
        <fgColor indexed="26"/>
        <bgColor indexed="64"/>
      </patternFill>
    </fill>
    <fill>
      <patternFill patternType="solid">
        <fgColor indexed="44"/>
        <bgColor indexed="64"/>
      </patternFill>
    </fill>
    <fill>
      <patternFill patternType="solid">
        <fgColor indexed="31"/>
        <bgColor indexed="64"/>
      </patternFill>
    </fill>
    <fill>
      <patternFill patternType="solid">
        <fgColor indexed="9"/>
        <bgColor indexed="64"/>
      </patternFill>
    </fill>
  </fills>
  <borders count="39">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color indexed="23"/>
      </left>
      <right>
        <color indexed="63"/>
      </right>
      <top style="thin">
        <color indexed="23"/>
      </top>
      <bottom>
        <color indexed="63"/>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08">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0" xfId="0" applyFont="1" applyAlignment="1">
      <alignment vertical="center"/>
    </xf>
    <xf numFmtId="164" fontId="4" fillId="0" borderId="0" xfId="0" applyNumberFormat="1" applyFont="1" applyFill="1" applyBorder="1" applyAlignment="1">
      <alignment/>
    </xf>
    <xf numFmtId="164" fontId="4" fillId="0" borderId="0" xfId="0" applyFont="1" applyAlignment="1">
      <alignment vertical="center"/>
    </xf>
    <xf numFmtId="164" fontId="3" fillId="0" borderId="0" xfId="0" applyNumberFormat="1" applyFont="1" applyFill="1" applyAlignment="1">
      <alignment/>
    </xf>
    <xf numFmtId="164" fontId="2" fillId="0" borderId="0" xfId="0" applyNumberFormat="1" applyFont="1" applyFill="1" applyBorder="1" applyAlignment="1">
      <alignment wrapText="1"/>
    </xf>
    <xf numFmtId="164" fontId="5" fillId="0" borderId="9" xfId="0" applyNumberFormat="1" applyFont="1" applyFill="1" applyBorder="1" applyAlignment="1">
      <alignment horizontal="left" vertical="top" wrapText="1"/>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4"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2"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wrapText="1"/>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wrapText="1"/>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0" xfId="0" applyNumberFormat="1" applyFont="1" applyFill="1" applyBorder="1" applyAlignment="1">
      <alignment horizontal="left" vertical="top" wrapText="1"/>
    </xf>
    <xf numFmtId="164" fontId="6"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center" wrapText="1"/>
    </xf>
    <xf numFmtId="164" fontId="2" fillId="0" borderId="0" xfId="0" applyFont="1" applyBorder="1" applyAlignment="1">
      <alignment horizontal="left" vertical="center"/>
    </xf>
    <xf numFmtId="164" fontId="1" fillId="0" borderId="10" xfId="0" applyFont="1" applyBorder="1" applyAlignment="1">
      <alignment horizontal="left" vertical="top" wrapText="1"/>
    </xf>
    <xf numFmtId="164" fontId="2" fillId="0" borderId="0" xfId="0" applyFont="1" applyAlignment="1">
      <alignment horizontal="left" vertical="center"/>
    </xf>
    <xf numFmtId="164" fontId="6" fillId="0" borderId="12"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6" fillId="0" borderId="13" xfId="0" applyNumberFormat="1" applyFont="1" applyFill="1" applyBorder="1" applyAlignment="1">
      <alignment horizontal="left" vertical="top"/>
    </xf>
    <xf numFmtId="164" fontId="7" fillId="0" borderId="0" xfId="0" applyNumberFormat="1" applyFont="1" applyFill="1" applyBorder="1" applyAlignment="1">
      <alignment horizontal="left" vertical="top" wrapText="1"/>
    </xf>
    <xf numFmtId="164" fontId="4" fillId="0" borderId="0" xfId="0" applyFont="1" applyAlignment="1">
      <alignment/>
    </xf>
    <xf numFmtId="164" fontId="8" fillId="0" borderId="9" xfId="0" applyNumberFormat="1" applyFont="1" applyFill="1" applyBorder="1" applyAlignment="1">
      <alignment horizontal="left" vertical="top" wrapText="1"/>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4" fontId="1" fillId="0" borderId="10" xfId="0" applyFont="1" applyBorder="1" applyAlignment="1">
      <alignment horizontal="left" vertical="top"/>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4" fillId="0" borderId="0" xfId="21" applyFont="1">
      <alignment vertical="center"/>
      <protection/>
    </xf>
    <xf numFmtId="164" fontId="9"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0" borderId="10" xfId="21" applyNumberFormat="1" applyFont="1" applyFill="1" applyBorder="1" applyAlignment="1">
      <alignment vertical="top" wrapText="1"/>
      <protection/>
    </xf>
    <xf numFmtId="164" fontId="1" fillId="6"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4" xfId="21" applyNumberFormat="1" applyFont="1" applyFill="1" applyBorder="1" applyAlignment="1">
      <alignment vertical="top"/>
      <protection/>
    </xf>
    <xf numFmtId="164" fontId="3" fillId="3" borderId="12" xfId="21" applyNumberFormat="1" applyFont="1" applyFill="1" applyBorder="1" applyAlignment="1">
      <alignment vertical="top" wrapText="1"/>
      <protection/>
    </xf>
    <xf numFmtId="164" fontId="4" fillId="3" borderId="12" xfId="21" applyNumberFormat="1" applyFont="1" applyFill="1" applyBorder="1" applyAlignment="1">
      <alignment vertical="top" wrapText="1"/>
      <protection/>
    </xf>
    <xf numFmtId="164" fontId="3" fillId="3" borderId="15" xfId="21" applyNumberFormat="1" applyFont="1" applyFill="1" applyBorder="1" applyAlignment="1">
      <alignment vertical="top" wrapText="1"/>
      <protection/>
    </xf>
    <xf numFmtId="164" fontId="2" fillId="0" borderId="10" xfId="21" applyNumberFormat="1" applyFont="1" applyFill="1" applyBorder="1" applyAlignment="1">
      <alignment vertical="top" wrapText="1"/>
      <protection/>
    </xf>
    <xf numFmtId="164" fontId="10" fillId="0" borderId="10" xfId="21" applyNumberFormat="1" applyFont="1" applyFill="1" applyBorder="1" applyAlignment="1">
      <alignment vertical="top" wrapText="1"/>
      <protection/>
    </xf>
    <xf numFmtId="169" fontId="2" fillId="0" borderId="10" xfId="21" applyNumberFormat="1" applyFont="1" applyFill="1" applyBorder="1" applyAlignment="1">
      <alignment vertical="top" wrapText="1"/>
      <protection/>
    </xf>
    <xf numFmtId="164" fontId="1" fillId="6" borderId="10" xfId="21" applyNumberFormat="1" applyFont="1" applyFill="1" applyBorder="1" applyAlignment="1">
      <alignment vertical="top" wrapText="1"/>
      <protection/>
    </xf>
    <xf numFmtId="169" fontId="10" fillId="0" borderId="10" xfId="21" applyNumberFormat="1" applyFont="1" applyFill="1" applyBorder="1" applyAlignment="1">
      <alignment vertical="top" wrapText="1"/>
      <protection/>
    </xf>
    <xf numFmtId="168" fontId="1" fillId="6" borderId="16" xfId="21" applyNumberFormat="1" applyFont="1" applyFill="1" applyBorder="1" applyAlignment="1">
      <alignment vertical="top" wrapText="1"/>
      <protection/>
    </xf>
    <xf numFmtId="164" fontId="11" fillId="0" borderId="0" xfId="21" applyFont="1">
      <alignment vertical="center"/>
      <protection/>
    </xf>
    <xf numFmtId="164" fontId="3" fillId="3" borderId="10" xfId="21" applyNumberFormat="1" applyFont="1" applyFill="1" applyBorder="1" applyAlignment="1">
      <alignment horizontal="center" wrapText="1"/>
      <protection/>
    </xf>
    <xf numFmtId="164" fontId="3" fillId="3" borderId="14"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10" fillId="6" borderId="10" xfId="21" applyNumberFormat="1" applyFont="1" applyFill="1" applyBorder="1" applyAlignment="1">
      <alignment vertical="top" wrapText="1"/>
      <protection/>
    </xf>
    <xf numFmtId="164" fontId="10" fillId="7" borderId="10" xfId="21" applyNumberFormat="1" applyFont="1" applyFill="1" applyBorder="1" applyAlignment="1">
      <alignment vertical="top" wrapText="1"/>
      <protection/>
    </xf>
    <xf numFmtId="164" fontId="2" fillId="7" borderId="10" xfId="21" applyNumberFormat="1" applyFont="1" applyFill="1" applyBorder="1" applyAlignment="1">
      <alignment vertical="top" wrapText="1"/>
      <protection/>
    </xf>
    <xf numFmtId="164" fontId="2" fillId="6" borderId="10" xfId="21" applyNumberFormat="1" applyFont="1" applyFill="1" applyBorder="1" applyAlignment="1">
      <alignment vertical="top" wrapText="1"/>
      <protection/>
    </xf>
    <xf numFmtId="164" fontId="12" fillId="7" borderId="10" xfId="21" applyNumberFormat="1" applyFont="1" applyFill="1" applyBorder="1" applyAlignment="1">
      <alignment vertical="top" wrapText="1"/>
      <protection/>
    </xf>
    <xf numFmtId="164" fontId="3" fillId="8" borderId="12" xfId="21" applyNumberFormat="1" applyFont="1" applyFill="1" applyBorder="1" applyAlignment="1">
      <alignment vertical="top" wrapText="1"/>
      <protection/>
    </xf>
    <xf numFmtId="164" fontId="3" fillId="8" borderId="15" xfId="21" applyNumberFormat="1" applyFont="1" applyFill="1" applyBorder="1" applyAlignment="1">
      <alignment vertical="top" wrapText="1"/>
      <protection/>
    </xf>
    <xf numFmtId="164" fontId="4"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7" xfId="21" applyNumberFormat="1" applyFont="1" applyFill="1" applyBorder="1" applyAlignment="1">
      <alignment vertical="top" wrapText="1"/>
      <protection/>
    </xf>
    <xf numFmtId="164" fontId="13" fillId="0" borderId="0" xfId="21" applyFont="1">
      <alignment vertical="center"/>
      <protection/>
    </xf>
    <xf numFmtId="164" fontId="1" fillId="0" borderId="18" xfId="21" applyNumberFormat="1" applyFont="1" applyFill="1" applyBorder="1" applyAlignment="1">
      <alignment vertical="top" wrapText="1"/>
      <protection/>
    </xf>
    <xf numFmtId="164" fontId="4"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2" fillId="0" borderId="19" xfId="21" applyNumberFormat="1" applyFont="1" applyFill="1" applyBorder="1" applyAlignment="1">
      <alignment vertical="top" wrapText="1"/>
      <protection/>
    </xf>
    <xf numFmtId="164" fontId="2" fillId="0" borderId="19" xfId="21" applyNumberFormat="1" applyFont="1" applyFill="1" applyBorder="1" applyAlignment="1">
      <alignment horizontal="left" vertical="top" wrapText="1"/>
      <protection/>
    </xf>
    <xf numFmtId="164" fontId="2" fillId="0" borderId="0" xfId="21" applyNumberFormat="1" applyFont="1" applyFill="1" applyBorder="1" applyAlignment="1">
      <alignment vertical="top" wrapText="1"/>
      <protection/>
    </xf>
    <xf numFmtId="164" fontId="1" fillId="0" borderId="20" xfId="21" applyFont="1" applyBorder="1">
      <alignment vertical="center"/>
      <protection/>
    </xf>
    <xf numFmtId="164" fontId="4" fillId="0" borderId="20" xfId="21" applyFont="1" applyBorder="1" applyAlignment="1">
      <alignment vertical="top" wrapText="1"/>
      <protection/>
    </xf>
    <xf numFmtId="164" fontId="1" fillId="0" borderId="20" xfId="21" applyFont="1" applyBorder="1" applyAlignment="1">
      <alignment vertical="top" wrapText="1"/>
      <protection/>
    </xf>
    <xf numFmtId="164" fontId="1" fillId="0" borderId="20" xfId="21" applyFont="1" applyFill="1" applyBorder="1" applyAlignment="1">
      <alignment vertical="top" wrapText="1"/>
      <protection/>
    </xf>
    <xf numFmtId="164" fontId="4" fillId="2" borderId="20" xfId="21" applyFont="1" applyFill="1" applyBorder="1" applyAlignment="1">
      <alignment horizontal="left" vertical="top" wrapText="1"/>
      <protection/>
    </xf>
    <xf numFmtId="164" fontId="1" fillId="3" borderId="20" xfId="21" applyFont="1" applyFill="1" applyBorder="1" applyAlignment="1">
      <alignment horizontal="center" vertical="top" wrapText="1"/>
      <protection/>
    </xf>
    <xf numFmtId="164" fontId="2" fillId="0" borderId="20" xfId="21" applyFont="1" applyBorder="1" applyAlignment="1">
      <alignment vertical="top" wrapText="1"/>
      <protection/>
    </xf>
    <xf numFmtId="164" fontId="1" fillId="9" borderId="20" xfId="21" applyFont="1" applyFill="1" applyBorder="1" applyAlignment="1">
      <alignment vertical="top" wrapText="1"/>
      <protection/>
    </xf>
    <xf numFmtId="164" fontId="1" fillId="0" borderId="0" xfId="21" applyFont="1" applyAlignment="1">
      <alignment vertical="center"/>
      <protection/>
    </xf>
    <xf numFmtId="164" fontId="1" fillId="0" borderId="20" xfId="21" applyFont="1" applyBorder="1" applyAlignment="1">
      <alignment vertical="center" wrapText="1"/>
      <protection/>
    </xf>
    <xf numFmtId="164" fontId="14" fillId="0" borderId="20" xfId="21" applyFont="1" applyFill="1" applyBorder="1" applyAlignment="1">
      <alignment/>
      <protection/>
    </xf>
    <xf numFmtId="164" fontId="1" fillId="3" borderId="20" xfId="21" applyFont="1" applyFill="1" applyBorder="1" applyAlignment="1">
      <alignment vertical="top" wrapText="1"/>
      <protection/>
    </xf>
    <xf numFmtId="164" fontId="4" fillId="0" borderId="20" xfId="21" applyFont="1" applyBorder="1" applyAlignment="1">
      <alignment horizontal="left" vertical="top" wrapText="1"/>
      <protection/>
    </xf>
    <xf numFmtId="164" fontId="1" fillId="0" borderId="20" xfId="21" applyFont="1" applyBorder="1" applyAlignment="1">
      <alignment horizontal="center" vertical="top" wrapText="1"/>
      <protection/>
    </xf>
    <xf numFmtId="164" fontId="2" fillId="0" borderId="20" xfId="21" applyNumberFormat="1" applyFont="1" applyFill="1" applyBorder="1" applyAlignment="1">
      <alignment horizontal="left" vertical="top" wrapText="1"/>
      <protection/>
    </xf>
    <xf numFmtId="164" fontId="2" fillId="0" borderId="20" xfId="21" applyNumberFormat="1" applyFont="1" applyFill="1" applyBorder="1" applyAlignment="1">
      <alignment vertical="top" wrapText="1"/>
      <protection/>
    </xf>
    <xf numFmtId="164" fontId="4" fillId="2" borderId="20" xfId="21" applyFont="1" applyFill="1" applyBorder="1" applyAlignment="1">
      <alignment vertical="top" wrapText="1"/>
      <protection/>
    </xf>
    <xf numFmtId="164" fontId="1" fillId="0" borderId="20" xfId="21" applyFont="1" applyFill="1" applyBorder="1" applyAlignment="1">
      <alignment vertical="top"/>
      <protection/>
    </xf>
    <xf numFmtId="164" fontId="1" fillId="0" borderId="0" xfId="21" applyFont="1" applyBorder="1">
      <alignment vertical="center"/>
      <protection/>
    </xf>
    <xf numFmtId="164" fontId="4" fillId="2" borderId="21" xfId="21" applyFont="1" applyFill="1" applyBorder="1" applyAlignment="1">
      <alignment horizontal="left" vertical="top"/>
      <protection/>
    </xf>
    <xf numFmtId="164" fontId="4" fillId="2" borderId="14" xfId="21" applyFont="1" applyFill="1" applyBorder="1" applyAlignment="1">
      <alignment horizontal="left" vertical="top" wrapText="1"/>
      <protection/>
    </xf>
    <xf numFmtId="164" fontId="4" fillId="2" borderId="15"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4" fillId="2" borderId="12" xfId="21" applyFont="1" applyFill="1" applyBorder="1" applyAlignment="1">
      <alignment horizontal="left" vertical="top"/>
      <protection/>
    </xf>
    <xf numFmtId="164" fontId="1" fillId="0" borderId="10" xfId="21" applyFont="1" applyFill="1" applyBorder="1" applyAlignment="1">
      <alignment vertical="top"/>
      <protection/>
    </xf>
    <xf numFmtId="164" fontId="1" fillId="0" borderId="10" xfId="21" applyFont="1" applyFill="1" applyBorder="1" applyAlignment="1">
      <alignment vertical="top" wrapText="1"/>
      <protection/>
    </xf>
    <xf numFmtId="169" fontId="1" fillId="0" borderId="10" xfId="21" applyNumberFormat="1" applyFont="1" applyFill="1" applyBorder="1" applyAlignment="1">
      <alignment vertical="top" wrapText="1"/>
      <protection/>
    </xf>
    <xf numFmtId="170" fontId="15"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8" fontId="15"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5"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68" fontId="15" fillId="4"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4" fontId="1" fillId="0" borderId="19" xfId="21" applyFont="1" applyFill="1" applyBorder="1" applyAlignment="1">
      <alignment horizontal="justify" vertical="top" wrapText="1"/>
      <protection/>
    </xf>
    <xf numFmtId="164" fontId="1" fillId="0" borderId="19" xfId="21" applyFont="1" applyBorder="1" applyAlignment="1">
      <alignment horizontal="left" vertical="top" wrapText="1"/>
      <protection/>
    </xf>
    <xf numFmtId="164" fontId="1" fillId="0" borderId="0" xfId="21" applyFont="1" applyAlignment="1">
      <alignment horizontal="justify" vertical="center"/>
      <protection/>
    </xf>
    <xf numFmtId="164" fontId="4"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4" fillId="0" borderId="0" xfId="21" applyFont="1" applyBorder="1">
      <alignment vertical="center"/>
      <protection/>
    </xf>
    <xf numFmtId="164" fontId="1" fillId="0" borderId="19" xfId="21" applyFont="1" applyBorder="1" applyAlignment="1">
      <alignment horizontal="left" vertical="center" wrapText="1"/>
      <protection/>
    </xf>
    <xf numFmtId="164" fontId="4" fillId="0" borderId="10" xfId="21" applyFont="1" applyBorder="1" applyAlignment="1">
      <alignment vertical="top"/>
      <protection/>
    </xf>
    <xf numFmtId="164" fontId="4" fillId="0" borderId="10" xfId="21" applyFont="1" applyBorder="1" applyAlignment="1">
      <alignment horizontal="center" vertical="top" wrapText="1"/>
      <protection/>
    </xf>
    <xf numFmtId="164" fontId="1" fillId="0" borderId="10" xfId="21" applyFont="1" applyBorder="1" applyAlignment="1">
      <alignment horizontal="left" vertical="top" wrapText="1"/>
      <protection/>
    </xf>
    <xf numFmtId="164" fontId="4" fillId="2" borderId="10" xfId="21" applyFont="1" applyFill="1" applyBorder="1" applyAlignment="1">
      <alignment horizontal="left" vertical="top" wrapText="1"/>
      <protection/>
    </xf>
    <xf numFmtId="164" fontId="4" fillId="3" borderId="10" xfId="21" applyFont="1" applyFill="1" applyBorder="1" applyAlignment="1">
      <alignment horizontal="justify" vertical="top" wrapText="1"/>
      <protection/>
    </xf>
    <xf numFmtId="164" fontId="1" fillId="0" borderId="10" xfId="21" applyFont="1" applyFill="1" applyBorder="1" applyAlignment="1">
      <alignment horizontal="right" vertical="top" wrapText="1"/>
      <protection/>
    </xf>
    <xf numFmtId="164" fontId="1" fillId="9"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19"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14" fillId="0" borderId="10" xfId="21" applyFont="1" applyFill="1" applyBorder="1" applyAlignment="1">
      <alignment/>
      <protection/>
    </xf>
    <xf numFmtId="164" fontId="2" fillId="0" borderId="11" xfId="21" applyFont="1" applyBorder="1" applyAlignment="1">
      <alignment vertical="center"/>
      <protection/>
    </xf>
    <xf numFmtId="164" fontId="2" fillId="0" borderId="22" xfId="21" applyFont="1" applyBorder="1" applyAlignment="1">
      <alignment vertical="center"/>
      <protection/>
    </xf>
    <xf numFmtId="164" fontId="4" fillId="0" borderId="10" xfId="21" applyFont="1" applyBorder="1" applyAlignment="1">
      <alignment vertical="top" wrapText="1"/>
      <protection/>
    </xf>
    <xf numFmtId="164" fontId="1" fillId="2" borderId="10" xfId="21" applyFont="1" applyFill="1" applyBorder="1" applyAlignment="1">
      <alignment horizontal="right" vertical="top" wrapText="1"/>
      <protection/>
    </xf>
    <xf numFmtId="168" fontId="1" fillId="9" borderId="10" xfId="21" applyNumberFormat="1" applyFont="1" applyFill="1" applyBorder="1" applyAlignment="1">
      <alignment horizontal="right" vertical="top" wrapText="1"/>
      <protection/>
    </xf>
    <xf numFmtId="164" fontId="1" fillId="0" borderId="19"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4" fillId="0" borderId="24" xfId="21" applyFont="1" applyBorder="1" applyAlignment="1">
      <alignment vertical="top" wrapText="1"/>
      <protection/>
    </xf>
    <xf numFmtId="164" fontId="1" fillId="0" borderId="0" xfId="21" applyAlignment="1">
      <alignment vertical="center"/>
      <protection/>
    </xf>
    <xf numFmtId="164" fontId="4" fillId="0" borderId="0" xfId="21" applyFont="1" applyAlignment="1">
      <alignment vertical="center"/>
      <protection/>
    </xf>
    <xf numFmtId="164" fontId="4" fillId="3" borderId="10" xfId="21" applyFont="1" applyFill="1" applyBorder="1" applyAlignment="1">
      <alignment horizontal="left" vertical="top" wrapText="1"/>
      <protection/>
    </xf>
    <xf numFmtId="164" fontId="3" fillId="3" borderId="10" xfId="21" applyNumberFormat="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4" fillId="0" borderId="10" xfId="21" applyFont="1" applyFill="1" applyBorder="1" applyAlignment="1">
      <alignment horizontal="center" vertical="top" wrapText="1"/>
      <protection/>
    </xf>
    <xf numFmtId="164" fontId="1" fillId="10" borderId="10" xfId="21" applyNumberFormat="1" applyFont="1" applyFill="1" applyBorder="1" applyAlignment="1">
      <alignment horizontal="center" vertical="top" wrapText="1"/>
      <protection/>
    </xf>
    <xf numFmtId="164" fontId="4"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70" fontId="1" fillId="6" borderId="10" xfId="21" applyNumberFormat="1" applyFont="1" applyFill="1" applyBorder="1" applyAlignment="1">
      <alignment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0"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4" fillId="2" borderId="10" xfId="21" applyFont="1" applyFill="1" applyBorder="1" applyAlignment="1">
      <alignment horizontal="justify" vertical="top" wrapText="1"/>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4" xfId="21" applyFont="1" applyBorder="1" applyAlignment="1">
      <alignment vertical="top" wrapText="1"/>
      <protection/>
    </xf>
    <xf numFmtId="164" fontId="1" fillId="0" borderId="25" xfId="21" applyFont="1" applyBorder="1" applyAlignment="1">
      <alignment vertical="top"/>
      <protection/>
    </xf>
    <xf numFmtId="169" fontId="4" fillId="0" borderId="10"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lignment vertical="center"/>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6" xfId="21" applyFont="1" applyBorder="1" applyAlignment="1">
      <alignment vertical="top" wrapText="1"/>
      <protection/>
    </xf>
    <xf numFmtId="164" fontId="1" fillId="0" borderId="11" xfId="21" applyFont="1" applyBorder="1" applyAlignment="1">
      <alignment vertical="top"/>
      <protection/>
    </xf>
    <xf numFmtId="164" fontId="4" fillId="0" borderId="0" xfId="21" applyFont="1" applyBorder="1" applyAlignment="1">
      <alignment horizontal="center" vertical="top" wrapText="1"/>
      <protection/>
    </xf>
    <xf numFmtId="164" fontId="4" fillId="0" borderId="0" xfId="21" applyFont="1" applyBorder="1" applyAlignment="1">
      <alignment vertical="top" wrapText="1"/>
      <protection/>
    </xf>
    <xf numFmtId="164" fontId="4" fillId="3" borderId="10" xfId="21" applyFont="1" applyFill="1" applyBorder="1" applyAlignment="1">
      <alignment horizontal="left" vertical="center" wrapText="1"/>
      <protection/>
    </xf>
    <xf numFmtId="164" fontId="4" fillId="3" borderId="10" xfId="21" applyFont="1" applyFill="1" applyBorder="1" applyAlignment="1">
      <alignment horizontal="left" vertical="top"/>
      <protection/>
    </xf>
    <xf numFmtId="164" fontId="1" fillId="0" borderId="0" xfId="21" applyFill="1" applyBorder="1">
      <alignment vertical="center"/>
      <protection/>
    </xf>
    <xf numFmtId="164" fontId="1" fillId="0" borderId="10" xfId="21" applyBorder="1" applyAlignment="1">
      <alignment horizontal="left" vertical="center"/>
      <protection/>
    </xf>
    <xf numFmtId="169" fontId="1" fillId="0" borderId="10" xfId="21" applyNumberFormat="1" applyBorder="1" applyAlignment="1">
      <alignment horizontal="left" vertical="center"/>
      <protection/>
    </xf>
    <xf numFmtId="164" fontId="1" fillId="0" borderId="0" xfId="21" applyBorder="1">
      <alignment vertical="center"/>
      <protection/>
    </xf>
    <xf numFmtId="169" fontId="1" fillId="0" borderId="10" xfId="21" applyNumberFormat="1" applyFont="1" applyFill="1" applyBorder="1" applyAlignment="1">
      <alignment horizontal="left" vertical="top"/>
      <protection/>
    </xf>
    <xf numFmtId="169" fontId="1" fillId="0" borderId="10" xfId="21" applyNumberFormat="1" applyFont="1" applyFill="1" applyBorder="1" applyAlignment="1">
      <alignment horizontal="left" vertical="top" wrapText="1"/>
      <protection/>
    </xf>
    <xf numFmtId="164" fontId="15" fillId="0" borderId="10" xfId="21" applyFont="1" applyFill="1" applyBorder="1" applyAlignment="1">
      <alignment horizontal="left" vertical="top" wrapText="1"/>
      <protection/>
    </xf>
    <xf numFmtId="169" fontId="15" fillId="0" borderId="10" xfId="21" applyNumberFormat="1" applyFont="1" applyFill="1" applyBorder="1" applyAlignment="1">
      <alignment horizontal="left" vertical="top"/>
      <protection/>
    </xf>
    <xf numFmtId="169" fontId="15" fillId="0" borderId="10" xfId="21" applyNumberFormat="1" applyFont="1" applyFill="1" applyBorder="1" applyAlignment="1">
      <alignment horizontal="left" vertical="top" wrapText="1"/>
      <protection/>
    </xf>
    <xf numFmtId="164" fontId="15" fillId="0" borderId="0" xfId="21" applyFont="1" applyFill="1" applyBorder="1" applyAlignment="1">
      <alignment vertical="top"/>
      <protection/>
    </xf>
    <xf numFmtId="164" fontId="4" fillId="0" borderId="10" xfId="21" applyFont="1" applyFill="1" applyBorder="1" applyAlignment="1">
      <alignment horizontal="left" vertical="top" wrapText="1"/>
      <protection/>
    </xf>
    <xf numFmtId="169" fontId="4" fillId="0" borderId="10" xfId="21" applyNumberFormat="1" applyFont="1" applyFill="1" applyBorder="1" applyAlignment="1">
      <alignment horizontal="left" vertical="top"/>
      <protection/>
    </xf>
    <xf numFmtId="164" fontId="4" fillId="0" borderId="10" xfId="21" applyFont="1" applyBorder="1" applyAlignment="1">
      <alignment horizontal="left" vertical="center"/>
      <protection/>
    </xf>
    <xf numFmtId="169" fontId="4" fillId="0" borderId="10" xfId="21" applyNumberFormat="1" applyFont="1" applyFill="1" applyBorder="1" applyAlignment="1">
      <alignment horizontal="left" vertical="top" wrapText="1"/>
      <protection/>
    </xf>
    <xf numFmtId="164" fontId="1" fillId="0" borderId="19" xfId="21" applyNumberFormat="1" applyFont="1" applyBorder="1" applyAlignment="1">
      <alignment vertical="center" wrapText="1"/>
      <protection/>
    </xf>
    <xf numFmtId="164" fontId="1" fillId="0" borderId="0" xfId="21" applyFill="1" applyBorder="1" applyAlignment="1">
      <alignment vertical="top" wrapText="1"/>
      <protection/>
    </xf>
    <xf numFmtId="164" fontId="1" fillId="5" borderId="10" xfId="21" applyFont="1" applyFill="1" applyBorder="1" applyAlignment="1">
      <alignment vertical="top" wrapText="1"/>
      <protection/>
    </xf>
    <xf numFmtId="164" fontId="2" fillId="0" borderId="0" xfId="21" applyFont="1">
      <alignment vertical="center"/>
      <protection/>
    </xf>
    <xf numFmtId="164" fontId="4" fillId="0" borderId="0" xfId="21" applyFont="1" applyFill="1">
      <alignment vertical="center"/>
      <protection/>
    </xf>
    <xf numFmtId="164" fontId="3" fillId="0" borderId="10" xfId="0" applyFont="1" applyBorder="1" applyAlignment="1">
      <alignment wrapText="1"/>
    </xf>
    <xf numFmtId="164" fontId="2" fillId="0" borderId="10" xfId="0" applyFont="1" applyBorder="1" applyAlignment="1">
      <alignment/>
    </xf>
    <xf numFmtId="164" fontId="3" fillId="0" borderId="10" xfId="0" applyFont="1" applyBorder="1" applyAlignment="1">
      <alignment/>
    </xf>
    <xf numFmtId="164" fontId="2" fillId="0" borderId="10" xfId="21" applyNumberFormat="1" applyFont="1" applyFill="1" applyBorder="1" applyAlignment="1">
      <alignment horizontal="left" vertical="top"/>
      <protection/>
    </xf>
    <xf numFmtId="164" fontId="2" fillId="10" borderId="10" xfId="0" applyFont="1" applyFill="1" applyBorder="1" applyAlignment="1">
      <alignment/>
    </xf>
    <xf numFmtId="164" fontId="2" fillId="5" borderId="10" xfId="0" applyFont="1" applyFill="1" applyBorder="1" applyAlignment="1">
      <alignment/>
    </xf>
    <xf numFmtId="168" fontId="2" fillId="5" borderId="10" xfId="0" applyNumberFormat="1" applyFont="1" applyFill="1" applyBorder="1" applyAlignment="1">
      <alignment/>
    </xf>
    <xf numFmtId="164" fontId="2" fillId="0" borderId="10" xfId="21" applyNumberFormat="1" applyFont="1" applyFill="1" applyBorder="1" applyAlignment="1">
      <alignment horizontal="left" vertical="top" wrapText="1"/>
      <protection/>
    </xf>
    <xf numFmtId="164" fontId="2" fillId="0" borderId="10" xfId="0" applyFont="1" applyFill="1" applyBorder="1" applyAlignment="1">
      <alignment/>
    </xf>
    <xf numFmtId="164" fontId="18" fillId="0" borderId="0" xfId="0" applyFont="1" applyAlignment="1">
      <alignment wrapText="1"/>
    </xf>
    <xf numFmtId="164" fontId="2" fillId="0" borderId="19" xfId="0" applyFont="1" applyBorder="1" applyAlignment="1">
      <alignment wrapText="1"/>
    </xf>
    <xf numFmtId="164" fontId="1" fillId="0" borderId="0" xfId="21" applyNumberFormat="1" applyFont="1" applyFill="1" applyAlignment="1">
      <alignment/>
      <protection/>
    </xf>
    <xf numFmtId="164" fontId="2" fillId="0" borderId="0" xfId="21" applyNumberFormat="1" applyFont="1" applyFill="1" applyBorder="1" applyAlignment="1">
      <alignment/>
      <protection/>
    </xf>
    <xf numFmtId="164" fontId="2" fillId="0" borderId="0" xfId="21" applyNumberFormat="1" applyFont="1" applyFill="1" applyAlignment="1">
      <alignment/>
      <protection/>
    </xf>
    <xf numFmtId="164" fontId="2" fillId="0" borderId="10" xfId="21" applyNumberFormat="1" applyFont="1" applyFill="1" applyBorder="1" applyAlignment="1">
      <alignment/>
      <protection/>
    </xf>
    <xf numFmtId="164" fontId="2" fillId="0" borderId="11" xfId="21" applyNumberFormat="1" applyFont="1" applyFill="1" applyBorder="1" applyAlignment="1">
      <alignment/>
      <protection/>
    </xf>
    <xf numFmtId="164" fontId="2" fillId="3" borderId="14" xfId="21" applyNumberFormat="1" applyFont="1" applyFill="1" applyBorder="1" applyAlignment="1">
      <alignment horizontal="center"/>
      <protection/>
    </xf>
    <xf numFmtId="164" fontId="2" fillId="3" borderId="27" xfId="21" applyNumberFormat="1" applyFont="1" applyFill="1" applyBorder="1" applyAlignment="1">
      <alignment horizontal="center"/>
      <protection/>
    </xf>
    <xf numFmtId="164" fontId="2" fillId="0" borderId="21" xfId="21" applyNumberFormat="1" applyFont="1" applyFill="1" applyBorder="1" applyAlignment="1">
      <alignment/>
      <protection/>
    </xf>
    <xf numFmtId="164" fontId="2" fillId="0" borderId="28" xfId="21" applyNumberFormat="1" applyFont="1" applyFill="1" applyBorder="1" applyAlignment="1">
      <alignment/>
      <protection/>
    </xf>
    <xf numFmtId="164" fontId="2" fillId="0" borderId="25" xfId="21" applyNumberFormat="1" applyFont="1" applyFill="1" applyBorder="1" applyAlignment="1">
      <alignment/>
      <protection/>
    </xf>
    <xf numFmtId="164" fontId="2" fillId="0" borderId="16" xfId="21" applyNumberFormat="1" applyFont="1" applyFill="1" applyBorder="1" applyAlignment="1">
      <alignment/>
      <protection/>
    </xf>
    <xf numFmtId="164" fontId="2" fillId="0" borderId="22" xfId="21" applyNumberFormat="1" applyFont="1" applyFill="1" applyBorder="1" applyAlignment="1">
      <alignment/>
      <protection/>
    </xf>
    <xf numFmtId="164" fontId="2" fillId="3" borderId="24" xfId="21" applyNumberFormat="1" applyFont="1" applyFill="1" applyBorder="1" applyAlignment="1">
      <alignment horizontal="center"/>
      <protection/>
    </xf>
    <xf numFmtId="164" fontId="2" fillId="0" borderId="11" xfId="21" applyNumberFormat="1" applyFont="1" applyFill="1" applyBorder="1" applyAlignment="1">
      <alignment horizontal="left" vertical="top"/>
      <protection/>
    </xf>
    <xf numFmtId="166" fontId="2" fillId="5" borderId="25" xfId="19" applyFont="1" applyFill="1" applyBorder="1" applyAlignment="1" applyProtection="1">
      <alignment vertical="top"/>
      <protection/>
    </xf>
    <xf numFmtId="164" fontId="2" fillId="0" borderId="22" xfId="21" applyNumberFormat="1" applyFont="1" applyFill="1" applyBorder="1" applyAlignment="1">
      <alignment vertical="top"/>
      <protection/>
    </xf>
    <xf numFmtId="171" fontId="2" fillId="5" borderId="22" xfId="21" applyNumberFormat="1" applyFont="1" applyFill="1" applyBorder="1" applyAlignment="1">
      <alignment vertical="top"/>
      <protection/>
    </xf>
    <xf numFmtId="164" fontId="2" fillId="0" borderId="10" xfId="21" applyNumberFormat="1" applyFont="1" applyFill="1" applyBorder="1" applyAlignment="1">
      <alignment wrapText="1"/>
      <protection/>
    </xf>
    <xf numFmtId="171" fontId="2" fillId="5" borderId="10" xfId="21" applyNumberFormat="1" applyFont="1" applyFill="1" applyBorder="1" applyAlignment="1">
      <alignment/>
      <protection/>
    </xf>
    <xf numFmtId="164" fontId="2" fillId="0" borderId="0" xfId="0" applyFont="1" applyFill="1" applyBorder="1" applyAlignment="1">
      <alignment/>
    </xf>
    <xf numFmtId="164" fontId="14" fillId="0" borderId="0" xfId="0" applyFont="1" applyAlignment="1">
      <alignment/>
    </xf>
    <xf numFmtId="164" fontId="19" fillId="0" borderId="0" xfId="0" applyNumberFormat="1" applyFont="1" applyFill="1" applyAlignment="1">
      <alignment vertical="center"/>
    </xf>
    <xf numFmtId="164" fontId="14" fillId="0" borderId="29" xfId="0" applyNumberFormat="1" applyFont="1" applyFill="1" applyBorder="1" applyAlignment="1">
      <alignment wrapText="1"/>
    </xf>
    <xf numFmtId="164" fontId="14" fillId="0" borderId="30" xfId="0" applyNumberFormat="1" applyFont="1" applyFill="1" applyBorder="1" applyAlignment="1">
      <alignment wrapText="1"/>
    </xf>
    <xf numFmtId="164" fontId="2" fillId="3" borderId="19" xfId="0" applyNumberFormat="1" applyFont="1" applyFill="1" applyBorder="1" applyAlignment="1">
      <alignment horizontal="center" vertical="top" wrapText="1"/>
    </xf>
    <xf numFmtId="164" fontId="2" fillId="0" borderId="19" xfId="0" applyNumberFormat="1" applyFont="1" applyFill="1" applyBorder="1" applyAlignment="1">
      <alignment vertical="center"/>
    </xf>
    <xf numFmtId="164" fontId="2" fillId="2" borderId="19" xfId="0" applyNumberFormat="1" applyFont="1" applyFill="1" applyBorder="1" applyAlignment="1">
      <alignment vertical="top" wrapText="1"/>
    </xf>
    <xf numFmtId="164" fontId="2" fillId="0" borderId="19" xfId="0" applyNumberFormat="1" applyFont="1" applyFill="1" applyBorder="1" applyAlignment="1">
      <alignment vertical="top" wrapText="1"/>
    </xf>
    <xf numFmtId="164" fontId="14" fillId="0" borderId="31" xfId="0" applyNumberFormat="1" applyFont="1" applyFill="1" applyBorder="1" applyAlignment="1">
      <alignment wrapText="1"/>
    </xf>
    <xf numFmtId="170" fontId="2" fillId="5" borderId="19" xfId="0" applyNumberFormat="1" applyFont="1" applyFill="1" applyBorder="1" applyAlignment="1">
      <alignment vertical="top" wrapText="1"/>
    </xf>
    <xf numFmtId="164" fontId="2" fillId="5" borderId="19" xfId="0" applyNumberFormat="1" applyFont="1" applyFill="1" applyBorder="1" applyAlignment="1">
      <alignment vertical="top" wrapText="1"/>
    </xf>
    <xf numFmtId="169" fontId="2" fillId="5" borderId="19" xfId="0" applyNumberFormat="1" applyFont="1" applyFill="1" applyBorder="1" applyAlignment="1">
      <alignment vertical="top" wrapText="1"/>
    </xf>
    <xf numFmtId="164" fontId="2" fillId="0" borderId="32" xfId="0" applyNumberFormat="1" applyFont="1" applyFill="1" applyBorder="1" applyAlignment="1">
      <alignment vertical="center"/>
    </xf>
    <xf numFmtId="164" fontId="2" fillId="0" borderId="33" xfId="0" applyNumberFormat="1" applyFont="1" applyFill="1" applyBorder="1" applyAlignment="1">
      <alignment vertical="center"/>
    </xf>
    <xf numFmtId="164" fontId="2" fillId="3" borderId="19" xfId="0" applyNumberFormat="1" applyFont="1" applyFill="1" applyBorder="1" applyAlignment="1">
      <alignment vertical="top" wrapText="1"/>
    </xf>
    <xf numFmtId="164" fontId="2" fillId="0" borderId="34" xfId="0" applyNumberFormat="1" applyFont="1" applyFill="1" applyBorder="1" applyAlignment="1">
      <alignment vertical="center"/>
    </xf>
    <xf numFmtId="164" fontId="14" fillId="0" borderId="23" xfId="0" applyNumberFormat="1" applyFont="1" applyFill="1" applyBorder="1" applyAlignment="1">
      <alignment wrapText="1"/>
    </xf>
    <xf numFmtId="164" fontId="2" fillId="0" borderId="0" xfId="0" applyNumberFormat="1" applyFont="1" applyFill="1" applyBorder="1" applyAlignment="1">
      <alignment vertical="top"/>
    </xf>
    <xf numFmtId="164" fontId="3" fillId="3" borderId="35" xfId="0" applyNumberFormat="1" applyFont="1" applyFill="1" applyBorder="1" applyAlignment="1">
      <alignment horizontal="left" vertical="center"/>
    </xf>
    <xf numFmtId="164" fontId="3" fillId="3" borderId="35" xfId="0" applyNumberFormat="1" applyFont="1" applyFill="1" applyBorder="1" applyAlignment="1">
      <alignment horizontal="left" vertical="center" wrapText="1"/>
    </xf>
    <xf numFmtId="164" fontId="14" fillId="0" borderId="0" xfId="0" applyNumberFormat="1" applyFont="1" applyFill="1" applyBorder="1" applyAlignment="1">
      <alignment horizontal="left" wrapText="1"/>
    </xf>
    <xf numFmtId="164" fontId="14" fillId="0" borderId="0" xfId="0" applyNumberFormat="1" applyFont="1" applyFill="1" applyBorder="1" applyAlignment="1">
      <alignment wrapText="1"/>
    </xf>
    <xf numFmtId="164" fontId="2" fillId="0" borderId="35" xfId="0" applyNumberFormat="1" applyFont="1" applyFill="1" applyBorder="1" applyAlignment="1">
      <alignment horizontal="left" vertical="top"/>
    </xf>
    <xf numFmtId="164" fontId="10" fillId="0" borderId="35" xfId="0" applyNumberFormat="1" applyFont="1" applyFill="1" applyBorder="1" applyAlignment="1">
      <alignment horizontal="left" vertical="top"/>
    </xf>
    <xf numFmtId="164" fontId="14" fillId="0" borderId="0" xfId="0" applyFont="1" applyAlignment="1">
      <alignment vertical="center"/>
    </xf>
    <xf numFmtId="164" fontId="3" fillId="3" borderId="35" xfId="0" applyNumberFormat="1" applyFont="1" applyFill="1" applyBorder="1" applyAlignment="1">
      <alignment vertical="center"/>
    </xf>
    <xf numFmtId="164" fontId="2" fillId="3" borderId="35" xfId="0" applyNumberFormat="1" applyFont="1" applyFill="1" applyBorder="1" applyAlignment="1">
      <alignment vertical="center"/>
    </xf>
    <xf numFmtId="164" fontId="2" fillId="0" borderId="35" xfId="0" applyNumberFormat="1" applyFont="1" applyFill="1" applyBorder="1" applyAlignment="1">
      <alignment vertical="top"/>
    </xf>
    <xf numFmtId="164" fontId="2" fillId="0" borderId="35" xfId="0" applyNumberFormat="1" applyFont="1" applyFill="1" applyBorder="1" applyAlignment="1">
      <alignment vertical="center"/>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64" fontId="3" fillId="0" borderId="37" xfId="0" applyNumberFormat="1" applyFont="1" applyFill="1" applyBorder="1" applyAlignment="1">
      <alignment vertical="top"/>
    </xf>
    <xf numFmtId="164" fontId="3" fillId="0" borderId="38" xfId="0" applyNumberFormat="1" applyFont="1" applyFill="1" applyBorder="1" applyAlignment="1">
      <alignment vertical="top"/>
    </xf>
    <xf numFmtId="170" fontId="14" fillId="5" borderId="35" xfId="0" applyNumberFormat="1" applyFont="1" applyFill="1" applyBorder="1" applyAlignment="1">
      <alignment vertical="top"/>
    </xf>
    <xf numFmtId="164" fontId="14" fillId="5" borderId="35" xfId="0" applyNumberFormat="1" applyFont="1" applyFill="1" applyBorder="1" applyAlignment="1">
      <alignment vertical="top"/>
    </xf>
    <xf numFmtId="164" fontId="10" fillId="0" borderId="35"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8E8E9"/>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DFDFE0"/>
      <rgbColor rgb="00E4E4E5"/>
      <rgbColor rgb="00FFFF99"/>
      <rgbColor rgb="00B9B9BA"/>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1.5742187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6" ht="12.75">
      <c r="A6" s="1" t="s">
        <v>3</v>
      </c>
    </row>
    <row r="8" spans="1:2" ht="12.75">
      <c r="A8" s="3" t="s">
        <v>4</v>
      </c>
      <c r="B8" s="4" t="s">
        <v>5</v>
      </c>
    </row>
    <row r="9" spans="1:2" ht="12.75">
      <c r="A9" s="5" t="s">
        <v>6</v>
      </c>
      <c r="B9" s="6" t="s">
        <v>7</v>
      </c>
    </row>
    <row r="10" spans="1:2" ht="12.75">
      <c r="A10" s="7" t="s">
        <v>8</v>
      </c>
      <c r="B10" s="8" t="s">
        <v>9</v>
      </c>
    </row>
    <row r="11" spans="1:2" ht="12.75">
      <c r="A11" s="5" t="s">
        <v>10</v>
      </c>
      <c r="B11" s="6" t="s">
        <v>11</v>
      </c>
    </row>
    <row r="12" spans="1:2" ht="12.75">
      <c r="A12" s="7" t="s">
        <v>12</v>
      </c>
      <c r="B12" s="8" t="s">
        <v>13</v>
      </c>
    </row>
    <row r="13" spans="1:2" ht="12.75">
      <c r="A13" s="5" t="s">
        <v>14</v>
      </c>
      <c r="B13" s="6" t="s">
        <v>15</v>
      </c>
    </row>
    <row r="14" spans="1:2" ht="12.75">
      <c r="A14" s="5" t="s">
        <v>16</v>
      </c>
      <c r="B14" s="6" t="s">
        <v>17</v>
      </c>
    </row>
    <row r="15" spans="1:2" ht="12.75">
      <c r="A15" s="5" t="s">
        <v>18</v>
      </c>
      <c r="B15" s="6" t="s">
        <v>19</v>
      </c>
    </row>
    <row r="16" spans="1:2" ht="12.75">
      <c r="A16" s="5" t="s">
        <v>20</v>
      </c>
      <c r="B16" s="6" t="s">
        <v>21</v>
      </c>
    </row>
    <row r="17" spans="1:2" ht="12.75">
      <c r="A17" s="5" t="s">
        <v>22</v>
      </c>
      <c r="B17" s="6" t="s">
        <v>23</v>
      </c>
    </row>
    <row r="18" spans="1:2" ht="12.75">
      <c r="A18" s="9" t="s">
        <v>24</v>
      </c>
      <c r="B18" s="10" t="s">
        <v>25</v>
      </c>
    </row>
    <row r="19" spans="1:2" ht="12.75">
      <c r="A19" s="5" t="s">
        <v>26</v>
      </c>
      <c r="B19" s="6" t="s">
        <v>27</v>
      </c>
    </row>
    <row r="20" spans="1:2" ht="12.75">
      <c r="A20" s="5" t="s">
        <v>28</v>
      </c>
      <c r="B20" s="6" t="s">
        <v>29</v>
      </c>
    </row>
    <row r="21" spans="1:2" ht="12.75">
      <c r="A21" s="5" t="s">
        <v>30</v>
      </c>
      <c r="B21" s="6" t="s">
        <v>31</v>
      </c>
    </row>
    <row r="22" spans="1:2" ht="12.75">
      <c r="A22" s="5" t="s">
        <v>32</v>
      </c>
      <c r="B22" s="6" t="s">
        <v>33</v>
      </c>
    </row>
    <row r="23" spans="1:2" ht="12.75">
      <c r="A23" s="9" t="s">
        <v>34</v>
      </c>
      <c r="B23" s="10" t="s">
        <v>35</v>
      </c>
    </row>
    <row r="24" spans="1:2" ht="12.75">
      <c r="A24" s="5" t="s">
        <v>36</v>
      </c>
      <c r="B24" s="6" t="s">
        <v>37</v>
      </c>
    </row>
    <row r="25" spans="1:2" ht="12.75">
      <c r="A25" s="5" t="s">
        <v>38</v>
      </c>
      <c r="B25" s="6" t="s">
        <v>39</v>
      </c>
    </row>
    <row r="26" spans="1:2" ht="12.75">
      <c r="A26" s="7" t="s">
        <v>40</v>
      </c>
      <c r="B26" s="8" t="s">
        <v>41</v>
      </c>
    </row>
    <row r="27" spans="1:2" ht="12.75">
      <c r="A27" s="9" t="s">
        <v>42</v>
      </c>
      <c r="B27" s="9" t="s">
        <v>43</v>
      </c>
    </row>
    <row r="28" spans="1:2" ht="12.75">
      <c r="A28" s="7" t="s">
        <v>44</v>
      </c>
      <c r="B28" s="7" t="s">
        <v>45</v>
      </c>
    </row>
    <row r="29" spans="1:2" ht="12.75">
      <c r="A29" s="9" t="s">
        <v>46</v>
      </c>
      <c r="B29" s="10" t="s">
        <v>47</v>
      </c>
    </row>
    <row r="30" spans="1:2" ht="12.75">
      <c r="A30" s="7" t="s">
        <v>48</v>
      </c>
      <c r="B30" s="8" t="s">
        <v>49</v>
      </c>
    </row>
    <row r="31" ht="12.75">
      <c r="A31" s="1" t="s">
        <v>50</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FOUNDATION&amp;C&amp;"Arial,Regular"&amp;10Intro&amp;RVERSION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72" customWidth="1"/>
    <col min="2" max="2" width="28.8515625" style="72" customWidth="1"/>
    <col min="3" max="3" width="21.8515625" style="72" customWidth="1"/>
    <col min="4" max="4" width="33.8515625" style="72" customWidth="1"/>
    <col min="5" max="5" width="15.00390625" style="72" customWidth="1"/>
    <col min="6" max="16384" width="8.8515625" style="72" customWidth="1"/>
  </cols>
  <sheetData>
    <row r="1" s="74" customFormat="1" ht="12.75">
      <c r="A1" s="73" t="s">
        <v>1</v>
      </c>
    </row>
    <row r="2" s="74" customFormat="1" ht="12.75">
      <c r="A2" s="73" t="s">
        <v>2</v>
      </c>
    </row>
    <row r="3" s="74" customFormat="1" ht="12.75">
      <c r="A3" s="74" t="s">
        <v>22</v>
      </c>
    </row>
    <row r="5" spans="1:5" ht="41.25" customHeight="1">
      <c r="A5" s="154" t="s">
        <v>340</v>
      </c>
      <c r="B5" s="154"/>
      <c r="C5" s="154"/>
      <c r="D5" s="154"/>
      <c r="E5" s="104"/>
    </row>
    <row r="6" ht="12.75">
      <c r="A6" s="155"/>
    </row>
    <row r="7" spans="1:4" ht="12.75">
      <c r="A7" s="102" t="s">
        <v>341</v>
      </c>
      <c r="B7" s="156" t="s">
        <v>282</v>
      </c>
      <c r="C7" s="102" t="s">
        <v>271</v>
      </c>
      <c r="D7" s="156" t="s">
        <v>342</v>
      </c>
    </row>
    <row r="8" spans="1:4" ht="12.75">
      <c r="A8" s="157" t="s">
        <v>343</v>
      </c>
      <c r="B8" s="157"/>
      <c r="C8" s="157"/>
      <c r="D8" s="157"/>
    </row>
    <row r="9" spans="1:4" ht="12.75">
      <c r="A9" s="157"/>
      <c r="B9" s="157"/>
      <c r="C9" s="157"/>
      <c r="D9" s="157"/>
    </row>
    <row r="10" spans="1:4" ht="12.75">
      <c r="A10" s="157"/>
      <c r="B10" s="157"/>
      <c r="C10" s="157"/>
      <c r="D10" s="157"/>
    </row>
    <row r="11" spans="1:4" ht="12.75">
      <c r="A11" s="157"/>
      <c r="B11" s="157"/>
      <c r="C11" s="157"/>
      <c r="D11" s="157"/>
    </row>
    <row r="12" spans="1:4" ht="12.75">
      <c r="A12" s="158"/>
      <c r="B12" s="159"/>
      <c r="C12" s="159"/>
      <c r="D12" s="159"/>
    </row>
    <row r="13" spans="1:4" ht="12.75">
      <c r="A13" s="102" t="s">
        <v>341</v>
      </c>
      <c r="B13" s="156" t="s">
        <v>344</v>
      </c>
      <c r="C13" s="102" t="s">
        <v>277</v>
      </c>
      <c r="D13" s="156" t="s">
        <v>342</v>
      </c>
    </row>
    <row r="14" spans="1:4" ht="12.75">
      <c r="A14" s="157" t="s">
        <v>343</v>
      </c>
      <c r="B14" s="157"/>
      <c r="C14" s="157"/>
      <c r="D14" s="157"/>
    </row>
    <row r="15" spans="1:4" ht="12.75">
      <c r="A15" s="157"/>
      <c r="B15" s="157"/>
      <c r="C15" s="157"/>
      <c r="D15" s="157"/>
    </row>
    <row r="16" spans="1:4" ht="12.75">
      <c r="A16" s="157"/>
      <c r="B16" s="157"/>
      <c r="C16" s="157"/>
      <c r="D16" s="157"/>
    </row>
    <row r="17" spans="1:4" ht="12.75">
      <c r="A17" s="157"/>
      <c r="B17" s="157"/>
      <c r="C17" s="157"/>
      <c r="D17" s="157"/>
    </row>
    <row r="18" spans="1:4" ht="12.75">
      <c r="A18" s="158"/>
      <c r="B18" s="159"/>
      <c r="C18" s="159"/>
      <c r="D18" s="159"/>
    </row>
    <row r="19" spans="1:4" ht="12.75">
      <c r="A19" s="102" t="s">
        <v>341</v>
      </c>
      <c r="B19" s="102" t="s">
        <v>345</v>
      </c>
      <c r="C19" s="102" t="s">
        <v>346</v>
      </c>
      <c r="D19" s="156" t="s">
        <v>342</v>
      </c>
    </row>
    <row r="20" spans="1:4" ht="12.75">
      <c r="A20" s="157" t="s">
        <v>343</v>
      </c>
      <c r="B20" s="157"/>
      <c r="C20" s="157"/>
      <c r="D20" s="157"/>
    </row>
    <row r="21" spans="1:4" ht="12.75">
      <c r="A21" s="157"/>
      <c r="B21" s="157"/>
      <c r="C21" s="157"/>
      <c r="D21" s="157"/>
    </row>
    <row r="22" spans="1:4" ht="12.75">
      <c r="A22" s="157"/>
      <c r="B22" s="157"/>
      <c r="C22" s="157"/>
      <c r="D22" s="157"/>
    </row>
    <row r="23" spans="1:4" ht="12.75">
      <c r="A23" s="157"/>
      <c r="B23" s="157"/>
      <c r="C23" s="157"/>
      <c r="D23" s="157"/>
    </row>
    <row r="25" ht="12.75">
      <c r="A25" s="109" t="s">
        <v>280</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2" customWidth="1"/>
    <col min="2" max="2" width="12.00390625" style="72" customWidth="1"/>
    <col min="3" max="3" width="14.28125" style="72" customWidth="1"/>
    <col min="4" max="5" width="19.00390625" style="72" customWidth="1"/>
    <col min="6" max="16384" width="8.8515625" style="72" customWidth="1"/>
  </cols>
  <sheetData>
    <row r="1" s="74" customFormat="1" ht="12.75">
      <c r="A1" s="73" t="s">
        <v>1</v>
      </c>
    </row>
    <row r="2" s="74" customFormat="1" ht="12.75">
      <c r="A2" s="73" t="s">
        <v>2</v>
      </c>
    </row>
    <row r="3" spans="1:7" s="74" customFormat="1" ht="12.75">
      <c r="A3" s="74" t="s">
        <v>24</v>
      </c>
      <c r="B3" s="160"/>
      <c r="C3" s="160"/>
      <c r="D3" s="160"/>
      <c r="E3" s="160"/>
      <c r="F3" s="160"/>
      <c r="G3" s="160"/>
    </row>
    <row r="4" spans="1:7" ht="12.75">
      <c r="A4" s="131"/>
      <c r="B4" s="131"/>
      <c r="C4" s="131"/>
      <c r="D4" s="131"/>
      <c r="E4" s="131"/>
      <c r="F4" s="131"/>
      <c r="G4" s="131"/>
    </row>
    <row r="5" spans="1:7" ht="12.75">
      <c r="A5" s="102" t="s">
        <v>347</v>
      </c>
      <c r="B5" s="102" t="s">
        <v>264</v>
      </c>
      <c r="C5" s="102" t="s">
        <v>60</v>
      </c>
      <c r="D5" s="102" t="s">
        <v>265</v>
      </c>
      <c r="E5" s="102" t="s">
        <v>266</v>
      </c>
      <c r="F5" s="131"/>
      <c r="G5" s="131"/>
    </row>
    <row r="6" spans="1:7" ht="12.75">
      <c r="A6" s="103"/>
      <c r="B6" s="103"/>
      <c r="C6" s="103"/>
      <c r="D6" s="103"/>
      <c r="E6" s="103"/>
      <c r="F6" s="131"/>
      <c r="G6" s="131"/>
    </row>
    <row r="7" spans="1:7" ht="12.75">
      <c r="A7" s="103"/>
      <c r="B7" s="103"/>
      <c r="C7" s="103"/>
      <c r="D7" s="103"/>
      <c r="E7" s="103"/>
      <c r="F7" s="131"/>
      <c r="G7" s="131"/>
    </row>
    <row r="8" spans="1:7" ht="12.75">
      <c r="A8" s="103"/>
      <c r="B8" s="103"/>
      <c r="C8" s="103"/>
      <c r="D8" s="103"/>
      <c r="E8" s="103"/>
      <c r="F8" s="131"/>
      <c r="G8" s="131"/>
    </row>
    <row r="9" spans="1:7" ht="12.75">
      <c r="A9" s="131"/>
      <c r="B9" s="131"/>
      <c r="C9" s="131"/>
      <c r="D9" s="131"/>
      <c r="E9" s="131"/>
      <c r="F9" s="131"/>
      <c r="G9" s="131"/>
    </row>
    <row r="10" spans="1:7" ht="42" customHeight="1">
      <c r="A10" s="161" t="s">
        <v>348</v>
      </c>
      <c r="B10" s="161"/>
      <c r="C10" s="161"/>
      <c r="D10" s="161"/>
      <c r="E10" s="131"/>
      <c r="F10" s="131"/>
      <c r="G10" s="131"/>
    </row>
    <row r="11" spans="1:7" ht="27" customHeight="1">
      <c r="A11" s="161" t="s">
        <v>268</v>
      </c>
      <c r="B11" s="161"/>
      <c r="C11" s="161"/>
      <c r="D11" s="161"/>
      <c r="E11" s="131"/>
      <c r="F11" s="131"/>
      <c r="G11" s="131"/>
    </row>
    <row r="12" spans="1:7" ht="12.75">
      <c r="A12" s="131"/>
      <c r="B12" s="131"/>
      <c r="C12" s="131"/>
      <c r="D12" s="131"/>
      <c r="E12" s="131"/>
      <c r="F12" s="131"/>
      <c r="G12" s="131"/>
    </row>
    <row r="13" spans="1:7" ht="12.75">
      <c r="A13" s="156" t="s">
        <v>349</v>
      </c>
      <c r="B13" s="102" t="s">
        <v>350</v>
      </c>
      <c r="C13" s="102" t="s">
        <v>351</v>
      </c>
      <c r="D13" s="156" t="s">
        <v>272</v>
      </c>
      <c r="E13" s="131"/>
      <c r="F13" s="131"/>
      <c r="G13" s="131"/>
    </row>
    <row r="14" spans="1:7" ht="12.75">
      <c r="A14" s="162" t="s">
        <v>352</v>
      </c>
      <c r="B14" s="162"/>
      <c r="C14" s="162"/>
      <c r="D14" s="162"/>
      <c r="E14" s="131"/>
      <c r="F14" s="131"/>
      <c r="G14" s="131"/>
    </row>
    <row r="15" spans="1:7" ht="12.75">
      <c r="A15" s="150" t="s">
        <v>353</v>
      </c>
      <c r="B15" s="162"/>
      <c r="C15" s="162"/>
      <c r="D15" s="162"/>
      <c r="E15" s="131"/>
      <c r="F15" s="131"/>
      <c r="G15" s="131"/>
    </row>
    <row r="16" spans="1:7" ht="12.75">
      <c r="A16" s="150" t="s">
        <v>354</v>
      </c>
      <c r="B16" s="162"/>
      <c r="C16" s="162"/>
      <c r="D16" s="162"/>
      <c r="E16" s="131"/>
      <c r="F16" s="131"/>
      <c r="G16" s="131"/>
    </row>
    <row r="17" spans="1:7" ht="12.75">
      <c r="A17" s="150" t="s">
        <v>355</v>
      </c>
      <c r="B17" s="162"/>
      <c r="C17" s="162"/>
      <c r="D17" s="162"/>
      <c r="E17" s="131"/>
      <c r="F17" s="131"/>
      <c r="G17" s="131"/>
    </row>
    <row r="18" spans="1:7" ht="12.75">
      <c r="A18" s="162" t="s">
        <v>356</v>
      </c>
      <c r="B18" s="162"/>
      <c r="C18" s="162"/>
      <c r="D18" s="162"/>
      <c r="E18" s="131"/>
      <c r="F18" s="131"/>
      <c r="G18" s="131"/>
    </row>
    <row r="19" spans="1:7" ht="12.75">
      <c r="A19" s="150" t="s">
        <v>353</v>
      </c>
      <c r="B19" s="162"/>
      <c r="C19" s="162"/>
      <c r="D19" s="162"/>
      <c r="E19" s="131"/>
      <c r="F19" s="131"/>
      <c r="G19" s="131"/>
    </row>
    <row r="20" spans="1:7" ht="12.75">
      <c r="A20" s="150" t="s">
        <v>354</v>
      </c>
      <c r="B20" s="162"/>
      <c r="C20" s="162"/>
      <c r="D20" s="162"/>
      <c r="E20" s="131"/>
      <c r="F20" s="131"/>
      <c r="G20" s="131"/>
    </row>
    <row r="21" spans="1:7" ht="12.75">
      <c r="A21" s="150" t="s">
        <v>355</v>
      </c>
      <c r="B21" s="162"/>
      <c r="C21" s="162"/>
      <c r="D21" s="162"/>
      <c r="E21" s="131"/>
      <c r="F21" s="131"/>
      <c r="G21" s="131"/>
    </row>
    <row r="22" spans="1:7" ht="12.75">
      <c r="A22" s="162" t="s">
        <v>357</v>
      </c>
      <c r="B22" s="162"/>
      <c r="C22" s="162"/>
      <c r="D22" s="162"/>
      <c r="E22" s="131"/>
      <c r="F22" s="131"/>
      <c r="G22" s="131"/>
    </row>
    <row r="23" spans="1:7" ht="12.75">
      <c r="A23" s="150" t="s">
        <v>353</v>
      </c>
      <c r="B23" s="162"/>
      <c r="C23" s="162"/>
      <c r="D23" s="162"/>
      <c r="E23" s="131"/>
      <c r="F23" s="131"/>
      <c r="G23" s="131"/>
    </row>
    <row r="24" spans="1:7" ht="12.75">
      <c r="A24" s="150" t="s">
        <v>354</v>
      </c>
      <c r="B24" s="162"/>
      <c r="C24" s="162"/>
      <c r="D24" s="162"/>
      <c r="E24" s="131"/>
      <c r="F24" s="131"/>
      <c r="G24" s="131"/>
    </row>
    <row r="25" spans="1:7" ht="12.75">
      <c r="A25" s="150" t="s">
        <v>355</v>
      </c>
      <c r="B25" s="162"/>
      <c r="C25" s="162"/>
      <c r="D25" s="162"/>
      <c r="E25" s="131"/>
      <c r="F25" s="131"/>
      <c r="G25" s="131"/>
    </row>
    <row r="26" spans="1:7" ht="12.75">
      <c r="A26" s="162" t="s">
        <v>358</v>
      </c>
      <c r="B26" s="162"/>
      <c r="C26" s="162"/>
      <c r="D26" s="162"/>
      <c r="E26" s="131"/>
      <c r="F26" s="131"/>
      <c r="G26" s="131"/>
    </row>
    <row r="27" spans="1:7" ht="12.75">
      <c r="A27" s="150" t="s">
        <v>353</v>
      </c>
      <c r="B27" s="162"/>
      <c r="C27" s="162"/>
      <c r="D27" s="162"/>
      <c r="E27" s="131"/>
      <c r="F27" s="131"/>
      <c r="G27" s="131"/>
    </row>
    <row r="28" spans="1:7" ht="12.75">
      <c r="A28" s="150" t="s">
        <v>354</v>
      </c>
      <c r="B28" s="162"/>
      <c r="C28" s="162"/>
      <c r="D28" s="162"/>
      <c r="E28" s="131"/>
      <c r="F28" s="131"/>
      <c r="G28" s="131"/>
    </row>
    <row r="29" spans="1:7" ht="12.75">
      <c r="A29" s="150" t="s">
        <v>355</v>
      </c>
      <c r="B29" s="162"/>
      <c r="C29" s="162"/>
      <c r="D29" s="162"/>
      <c r="E29" s="131"/>
      <c r="F29" s="131"/>
      <c r="G29" s="131"/>
    </row>
    <row r="30" spans="1:7" ht="12.75">
      <c r="A30" s="131"/>
      <c r="B30" s="131"/>
      <c r="C30" s="131"/>
      <c r="D30" s="131"/>
      <c r="E30" s="131"/>
      <c r="F30" s="131"/>
      <c r="G30" s="131"/>
    </row>
    <row r="31" spans="1:7" ht="12.75">
      <c r="A31" s="131" t="s">
        <v>134</v>
      </c>
      <c r="B31" s="131"/>
      <c r="C31" s="131"/>
      <c r="D31" s="131"/>
      <c r="E31" s="131"/>
      <c r="F31" s="131"/>
      <c r="G31" s="131"/>
    </row>
    <row r="32" spans="1:7" ht="12.75">
      <c r="A32" s="131"/>
      <c r="B32" s="131"/>
      <c r="C32" s="131"/>
      <c r="D32" s="131"/>
      <c r="E32" s="131"/>
      <c r="F32" s="131"/>
      <c r="G32" s="131"/>
    </row>
    <row r="33" spans="1:7" ht="12.75">
      <c r="A33" s="131"/>
      <c r="B33" s="131"/>
      <c r="C33" s="131"/>
      <c r="D33" s="131"/>
      <c r="E33" s="131"/>
      <c r="F33" s="131"/>
      <c r="G33" s="131"/>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6.8515625" style="72" customWidth="1"/>
    <col min="2" max="2" width="10.421875" style="72" customWidth="1"/>
    <col min="3" max="3" width="12.140625" style="72" customWidth="1"/>
    <col min="4" max="16384" width="8.8515625" style="72" customWidth="1"/>
  </cols>
  <sheetData>
    <row r="1" s="74" customFormat="1" ht="12.75">
      <c r="A1" s="73" t="s">
        <v>1</v>
      </c>
    </row>
    <row r="2" s="74" customFormat="1" ht="12.75">
      <c r="A2" s="73" t="s">
        <v>2</v>
      </c>
    </row>
    <row r="3" s="74" customFormat="1" ht="12.75">
      <c r="A3" s="74" t="s">
        <v>26</v>
      </c>
    </row>
    <row r="5" spans="1:2" ht="12.75" customHeight="1">
      <c r="A5" s="163" t="s">
        <v>359</v>
      </c>
      <c r="B5" s="163"/>
    </row>
    <row r="6" spans="1:2" ht="12.75">
      <c r="A6" s="164" t="s">
        <v>360</v>
      </c>
      <c r="B6" s="157"/>
    </row>
    <row r="7" spans="1:2" ht="12.75">
      <c r="A7" s="165" t="s">
        <v>361</v>
      </c>
      <c r="B7" s="166"/>
    </row>
    <row r="8" spans="1:2" ht="12.75">
      <c r="A8" s="164" t="s">
        <v>362</v>
      </c>
      <c r="B8" s="167"/>
    </row>
    <row r="9" spans="1:2" ht="12.75">
      <c r="A9" s="164" t="s">
        <v>363</v>
      </c>
      <c r="B9" s="167"/>
    </row>
    <row r="10" spans="1:2" ht="12.75">
      <c r="A10" s="164" t="s">
        <v>364</v>
      </c>
      <c r="B10" s="167"/>
    </row>
    <row r="11" spans="1:2" ht="12.75">
      <c r="A11" s="164" t="s">
        <v>365</v>
      </c>
      <c r="B11" s="167"/>
    </row>
    <row r="12" spans="1:2" ht="23.25" customHeight="1">
      <c r="A12" s="164" t="s">
        <v>366</v>
      </c>
      <c r="B12" s="168" t="e">
        <f>B9/(B8/1000)</f>
        <v>#DIV/0!</v>
      </c>
    </row>
    <row r="13" spans="1:2" ht="12.75">
      <c r="A13" s="164" t="s">
        <v>367</v>
      </c>
      <c r="B13" s="168" t="e">
        <f>B10/(B8/1000)</f>
        <v>#DIV/0!</v>
      </c>
    </row>
    <row r="14" spans="1:2" ht="12.75">
      <c r="A14" s="164" t="s">
        <v>368</v>
      </c>
      <c r="B14" s="168" t="e">
        <f>B11/(B8/1000)</f>
        <v>#DIV/0!</v>
      </c>
    </row>
    <row r="15" spans="1:3" ht="12.75">
      <c r="A15" s="104"/>
      <c r="B15" s="169"/>
      <c r="C15" s="131"/>
    </row>
    <row r="16" spans="1:2" ht="12.75" customHeight="1">
      <c r="A16" s="170" t="s">
        <v>369</v>
      </c>
      <c r="B16" s="170"/>
    </row>
    <row r="17" spans="1:3" ht="12.75">
      <c r="A17" s="171"/>
      <c r="B17" s="171"/>
      <c r="C17" s="131"/>
    </row>
    <row r="18" spans="1:3" ht="12.75">
      <c r="A18" s="138" t="s">
        <v>370</v>
      </c>
      <c r="B18" s="172"/>
      <c r="C18" s="173" t="s">
        <v>305</v>
      </c>
    </row>
    <row r="19" spans="1:3" ht="12.75">
      <c r="A19" s="103" t="s">
        <v>371</v>
      </c>
      <c r="B19" s="172"/>
      <c r="C19" s="174" t="s">
        <v>305</v>
      </c>
    </row>
    <row r="20" spans="1:2" ht="12.75">
      <c r="A20" s="103" t="s">
        <v>372</v>
      </c>
      <c r="B20" s="168">
        <f>B19*B18</f>
        <v>0</v>
      </c>
    </row>
    <row r="21" spans="1:2" ht="12.75">
      <c r="A21" s="175" t="s">
        <v>373</v>
      </c>
      <c r="B21" s="176"/>
    </row>
    <row r="22" spans="1:2" ht="12.75">
      <c r="A22" s="103" t="s">
        <v>374</v>
      </c>
      <c r="B22" s="177" t="e">
        <f>B8/B19</f>
        <v>#DIV/0!</v>
      </c>
    </row>
    <row r="23" spans="1:2" ht="12.75">
      <c r="A23" s="103" t="s">
        <v>375</v>
      </c>
      <c r="B23" s="177" t="e">
        <f>B9/B20</f>
        <v>#DIV/0!</v>
      </c>
    </row>
    <row r="24" spans="1:2" ht="12.75">
      <c r="A24" s="103" t="s">
        <v>376</v>
      </c>
      <c r="B24" s="177" t="e">
        <f>B10/B20</f>
        <v>#DIV/0!</v>
      </c>
    </row>
    <row r="25" spans="1:2" ht="12.75">
      <c r="A25" s="103" t="s">
        <v>377</v>
      </c>
      <c r="B25" s="177" t="e">
        <f>B11/B20</f>
        <v>#DIV/0!</v>
      </c>
    </row>
    <row r="26" spans="1:2" ht="12.75">
      <c r="A26" s="103" t="s">
        <v>378</v>
      </c>
      <c r="B26" s="177" t="e">
        <f>B23/(B22/1000)</f>
        <v>#DIV/0!</v>
      </c>
    </row>
    <row r="27" spans="1:2" ht="12.75">
      <c r="A27" s="103" t="s">
        <v>379</v>
      </c>
      <c r="B27" s="177" t="e">
        <f>B24/(B22/1000)</f>
        <v>#DIV/0!</v>
      </c>
    </row>
    <row r="28" spans="1:2" ht="12.75">
      <c r="A28" s="103" t="s">
        <v>380</v>
      </c>
      <c r="B28" s="177"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2" customWidth="1"/>
    <col min="2" max="3" width="14.28125" style="72" customWidth="1"/>
    <col min="4" max="4" width="23.28125" style="72" customWidth="1"/>
    <col min="5" max="6" width="14.28125" style="72" customWidth="1"/>
    <col min="7" max="7" width="13.8515625" style="72" customWidth="1"/>
    <col min="8" max="8" width="8.8515625" style="72" customWidth="1"/>
    <col min="9" max="9" width="10.140625" style="72" customWidth="1"/>
    <col min="10" max="16384" width="8.8515625" style="72" customWidth="1"/>
  </cols>
  <sheetData>
    <row r="1" s="74" customFormat="1" ht="12.75">
      <c r="A1" s="73" t="s">
        <v>1</v>
      </c>
    </row>
    <row r="2" s="74" customFormat="1" ht="12.75">
      <c r="A2" s="73" t="s">
        <v>2</v>
      </c>
    </row>
    <row r="3" s="74" customFormat="1" ht="12.75">
      <c r="A3" s="74" t="s">
        <v>28</v>
      </c>
    </row>
    <row r="5" spans="1:7" ht="25.5" customHeight="1">
      <c r="A5" s="102" t="s">
        <v>347</v>
      </c>
      <c r="B5" s="102" t="s">
        <v>264</v>
      </c>
      <c r="C5" s="102" t="s">
        <v>60</v>
      </c>
      <c r="D5" s="102" t="s">
        <v>381</v>
      </c>
      <c r="E5" s="165" t="s">
        <v>266</v>
      </c>
      <c r="F5" s="165"/>
      <c r="G5" s="165"/>
    </row>
    <row r="6" spans="1:7" ht="12.75" customHeight="1">
      <c r="A6" s="103"/>
      <c r="B6" s="103"/>
      <c r="C6" s="103"/>
      <c r="D6" s="103"/>
      <c r="E6" s="164"/>
      <c r="F6" s="164"/>
      <c r="G6" s="164"/>
    </row>
    <row r="7" spans="1:7" ht="12.75" customHeight="1">
      <c r="A7" s="103"/>
      <c r="B7" s="103"/>
      <c r="C7" s="103"/>
      <c r="D7" s="103"/>
      <c r="E7" s="164"/>
      <c r="F7" s="164"/>
      <c r="G7" s="164"/>
    </row>
    <row r="8" spans="1:7" ht="12.75" customHeight="1">
      <c r="A8" s="103"/>
      <c r="B8" s="103"/>
      <c r="C8" s="103"/>
      <c r="D8" s="103"/>
      <c r="E8" s="164"/>
      <c r="F8" s="164"/>
      <c r="G8" s="164"/>
    </row>
    <row r="10" spans="1:9" ht="26.25" customHeight="1">
      <c r="A10" s="178" t="s">
        <v>382</v>
      </c>
      <c r="B10" s="178"/>
      <c r="C10" s="178"/>
      <c r="D10" s="178"/>
      <c r="E10" s="178"/>
      <c r="F10" s="104"/>
      <c r="G10" s="104"/>
      <c r="H10" s="104"/>
      <c r="I10" s="104"/>
    </row>
    <row r="11" spans="1:9" ht="26.25" customHeight="1">
      <c r="A11" s="154" t="s">
        <v>268</v>
      </c>
      <c r="B11" s="154"/>
      <c r="C11" s="154"/>
      <c r="D11" s="154"/>
      <c r="E11" s="154"/>
      <c r="F11" s="104"/>
      <c r="G11" s="104"/>
      <c r="H11" s="104"/>
      <c r="I11" s="104"/>
    </row>
    <row r="12" spans="1:9" ht="12.75">
      <c r="A12" s="179"/>
      <c r="B12" s="180"/>
      <c r="C12" s="180"/>
      <c r="D12" s="180"/>
      <c r="E12" s="180"/>
      <c r="F12" s="104"/>
      <c r="G12" s="104"/>
      <c r="H12" s="104"/>
      <c r="I12" s="104"/>
    </row>
    <row r="13" spans="1:7" ht="12.75" customHeight="1">
      <c r="A13" s="181"/>
      <c r="B13" s="175" t="s">
        <v>383</v>
      </c>
      <c r="C13" s="175"/>
      <c r="D13" s="175" t="s">
        <v>384</v>
      </c>
      <c r="E13" s="175"/>
      <c r="F13" s="175" t="s">
        <v>385</v>
      </c>
      <c r="G13" s="175"/>
    </row>
    <row r="14" spans="1:7" ht="12.75">
      <c r="A14" s="77" t="s">
        <v>269</v>
      </c>
      <c r="B14" s="102" t="s">
        <v>386</v>
      </c>
      <c r="C14" s="102" t="s">
        <v>387</v>
      </c>
      <c r="D14" s="102" t="s">
        <v>386</v>
      </c>
      <c r="E14" s="102" t="s">
        <v>387</v>
      </c>
      <c r="F14" s="102" t="s">
        <v>386</v>
      </c>
      <c r="G14" s="102" t="s">
        <v>387</v>
      </c>
    </row>
    <row r="15" spans="1:7" ht="12.75">
      <c r="A15" s="150" t="s">
        <v>273</v>
      </c>
      <c r="B15" s="175"/>
      <c r="C15" s="175"/>
      <c r="D15" s="175"/>
      <c r="E15" s="175"/>
      <c r="F15" s="175"/>
      <c r="G15" s="175"/>
    </row>
    <row r="16" spans="1:7" ht="12.75">
      <c r="A16" s="150" t="s">
        <v>274</v>
      </c>
      <c r="B16" s="175"/>
      <c r="C16" s="175"/>
      <c r="D16" s="175"/>
      <c r="E16" s="175"/>
      <c r="F16" s="175"/>
      <c r="G16" s="175"/>
    </row>
    <row r="17" spans="1:7" ht="12.75">
      <c r="A17" s="150" t="s">
        <v>275</v>
      </c>
      <c r="B17" s="175"/>
      <c r="C17" s="175"/>
      <c r="D17" s="175"/>
      <c r="E17" s="175"/>
      <c r="F17" s="175"/>
      <c r="G17" s="17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1.140625" style="182" customWidth="1"/>
    <col min="2" max="6" width="10.421875" style="182" customWidth="1"/>
    <col min="7" max="16384" width="8.8515625" style="182" customWidth="1"/>
  </cols>
  <sheetData>
    <row r="1" s="183" customFormat="1" ht="12.75">
      <c r="A1" s="73" t="s">
        <v>1</v>
      </c>
    </row>
    <row r="2" s="183" customFormat="1" ht="12.75">
      <c r="A2" s="73" t="s">
        <v>2</v>
      </c>
    </row>
    <row r="3" s="183" customFormat="1" ht="12.75">
      <c r="A3" s="183" t="s">
        <v>30</v>
      </c>
    </row>
    <row r="4" spans="1:6" ht="12.75">
      <c r="A4" s="121"/>
      <c r="B4" s="121"/>
      <c r="C4" s="121"/>
      <c r="D4" s="121"/>
      <c r="E4" s="121"/>
      <c r="F4" s="121"/>
    </row>
    <row r="5" spans="1:10" ht="12.75">
      <c r="A5" s="165" t="s">
        <v>329</v>
      </c>
      <c r="B5" s="184" t="s">
        <v>58</v>
      </c>
      <c r="C5" s="184" t="s">
        <v>196</v>
      </c>
      <c r="D5" s="185" t="s">
        <v>197</v>
      </c>
      <c r="E5" s="184" t="s">
        <v>59</v>
      </c>
      <c r="F5" s="184" t="s">
        <v>196</v>
      </c>
      <c r="G5" s="184" t="s">
        <v>198</v>
      </c>
      <c r="J5" s="72"/>
    </row>
    <row r="6" spans="1:10" ht="12.75" customHeight="1">
      <c r="A6" s="186" t="s">
        <v>388</v>
      </c>
      <c r="B6" s="187"/>
      <c r="C6" s="187"/>
      <c r="D6" s="188"/>
      <c r="E6" s="187"/>
      <c r="F6" s="187"/>
      <c r="G6" s="189"/>
      <c r="J6" s="72"/>
    </row>
    <row r="7" spans="1:10" ht="12.75">
      <c r="A7" s="190" t="s">
        <v>389</v>
      </c>
      <c r="B7" s="190"/>
      <c r="C7" s="191"/>
      <c r="D7" s="192"/>
      <c r="E7" s="191"/>
      <c r="F7" s="191"/>
      <c r="G7" s="193"/>
      <c r="J7" s="72"/>
    </row>
    <row r="8" spans="1:10" ht="12.75">
      <c r="A8" s="194" t="s">
        <v>390</v>
      </c>
      <c r="B8" s="194"/>
      <c r="C8" s="195"/>
      <c r="D8" s="196" t="s">
        <v>391</v>
      </c>
      <c r="E8" s="195"/>
      <c r="F8" s="195"/>
      <c r="G8" s="193"/>
      <c r="J8" s="72"/>
    </row>
    <row r="9" spans="1:7" ht="12.75">
      <c r="A9" s="197" t="s">
        <v>392</v>
      </c>
      <c r="B9" s="197"/>
      <c r="C9" s="198"/>
      <c r="D9" s="199" t="s">
        <v>393</v>
      </c>
      <c r="E9" s="198"/>
      <c r="F9" s="198"/>
      <c r="G9" s="193"/>
    </row>
    <row r="10" spans="1:7" ht="12.75">
      <c r="A10" s="197" t="s">
        <v>394</v>
      </c>
      <c r="B10" s="197"/>
      <c r="C10" s="198"/>
      <c r="D10" s="199" t="s">
        <v>260</v>
      </c>
      <c r="E10" s="198"/>
      <c r="F10" s="198"/>
      <c r="G10" s="193"/>
    </row>
    <row r="11" spans="1:7" ht="12.75">
      <c r="A11" s="197" t="s">
        <v>395</v>
      </c>
      <c r="B11" s="197"/>
      <c r="C11" s="198"/>
      <c r="D11" s="199" t="s">
        <v>224</v>
      </c>
      <c r="E11" s="198"/>
      <c r="F11" s="198"/>
      <c r="G11" s="193"/>
    </row>
    <row r="12" spans="1:7" ht="12.75">
      <c r="A12" s="197" t="s">
        <v>396</v>
      </c>
      <c r="B12" s="197"/>
      <c r="C12" s="198"/>
      <c r="D12" s="199" t="s">
        <v>230</v>
      </c>
      <c r="E12" s="198"/>
      <c r="F12" s="198"/>
      <c r="G12" s="193"/>
    </row>
    <row r="13" spans="1:7" ht="12.75">
      <c r="A13" s="197" t="s">
        <v>397</v>
      </c>
      <c r="B13" s="197"/>
      <c r="C13" s="198"/>
      <c r="D13" s="199" t="s">
        <v>228</v>
      </c>
      <c r="E13" s="198"/>
      <c r="F13" s="198"/>
      <c r="G13" s="193"/>
    </row>
    <row r="14" spans="1:7" ht="12.75">
      <c r="A14" s="197" t="s">
        <v>398</v>
      </c>
      <c r="B14" s="197"/>
      <c r="C14" s="198"/>
      <c r="D14" s="199" t="s">
        <v>232</v>
      </c>
      <c r="E14" s="198"/>
      <c r="F14" s="198"/>
      <c r="G14" s="193"/>
    </row>
    <row r="15" spans="1:10" ht="12.75">
      <c r="A15" s="197" t="s">
        <v>399</v>
      </c>
      <c r="B15" s="194"/>
      <c r="C15" s="195"/>
      <c r="D15" s="200" t="s">
        <v>222</v>
      </c>
      <c r="E15" s="195"/>
      <c r="F15" s="195"/>
      <c r="G15" s="193"/>
      <c r="J15" s="72"/>
    </row>
    <row r="16" spans="1:10" ht="12.75">
      <c r="A16" s="148" t="s">
        <v>400</v>
      </c>
      <c r="B16" s="194"/>
      <c r="C16" s="195"/>
      <c r="D16" s="189"/>
      <c r="E16" s="195"/>
      <c r="F16" s="195"/>
      <c r="G16" s="193"/>
      <c r="J16" s="72"/>
    </row>
    <row r="17" ht="12.75">
      <c r="G17" s="201"/>
    </row>
    <row r="18" spans="1:6" ht="39.75" customHeight="1">
      <c r="A18" s="153" t="s">
        <v>401</v>
      </c>
      <c r="B18" s="153"/>
      <c r="C18" s="153"/>
      <c r="D18" s="153"/>
      <c r="E18" s="153"/>
      <c r="F18" s="153"/>
    </row>
    <row r="19" spans="1:6" ht="39.75" customHeight="1">
      <c r="A19" s="121"/>
      <c r="B19" s="121"/>
      <c r="C19" s="121"/>
      <c r="D19" s="121"/>
      <c r="E19" s="121"/>
      <c r="F19" s="121"/>
    </row>
    <row r="20" spans="1:6" ht="39.75" customHeight="1">
      <c r="A20" s="202"/>
      <c r="B20" s="121"/>
      <c r="C20" s="121"/>
      <c r="D20" s="121"/>
      <c r="E20" s="121"/>
      <c r="F20" s="121"/>
    </row>
    <row r="21" spans="1:6" ht="39.75" customHeight="1">
      <c r="A21" s="121"/>
      <c r="B21" s="121"/>
      <c r="C21" s="121"/>
      <c r="D21" s="121"/>
      <c r="E21" s="121"/>
      <c r="F21" s="121"/>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1" customWidth="1"/>
    <col min="2" max="2" width="20.140625" style="121" customWidth="1"/>
    <col min="3" max="3" width="32.140625" style="121" customWidth="1"/>
    <col min="4" max="4" width="19.57421875" style="121" customWidth="1"/>
    <col min="5" max="16384" width="8.8515625" style="121" customWidth="1"/>
  </cols>
  <sheetData>
    <row r="1" s="183" customFormat="1" ht="12.75">
      <c r="A1" s="73" t="s">
        <v>1</v>
      </c>
    </row>
    <row r="2" s="183" customFormat="1" ht="12.75">
      <c r="A2" s="73" t="s">
        <v>2</v>
      </c>
    </row>
    <row r="3" s="183" customFormat="1" ht="12.75">
      <c r="A3" s="183" t="s">
        <v>32</v>
      </c>
    </row>
    <row r="5" spans="1:4" ht="12.75" customHeight="1">
      <c r="A5" s="203" t="s">
        <v>402</v>
      </c>
      <c r="B5" s="102" t="s">
        <v>403</v>
      </c>
      <c r="C5" s="102" t="s">
        <v>404</v>
      </c>
      <c r="D5" s="156" t="s">
        <v>342</v>
      </c>
    </row>
    <row r="6" spans="1:4" ht="12.75">
      <c r="A6" s="203" t="s">
        <v>405</v>
      </c>
      <c r="B6" s="102"/>
      <c r="C6" s="102"/>
      <c r="D6" s="156"/>
    </row>
    <row r="7" spans="1:4" ht="12.75">
      <c r="A7" s="157" t="s">
        <v>343</v>
      </c>
      <c r="B7" s="157"/>
      <c r="C7" s="103"/>
      <c r="D7" s="103"/>
    </row>
    <row r="8" spans="1:4" ht="12.75">
      <c r="A8" s="157"/>
      <c r="B8" s="157"/>
      <c r="C8" s="103"/>
      <c r="D8" s="103"/>
    </row>
    <row r="9" spans="1:4" ht="12.75">
      <c r="A9" s="157"/>
      <c r="B9" s="157"/>
      <c r="C9" s="103"/>
      <c r="D9" s="103"/>
    </row>
    <row r="10" spans="1:4" ht="12.75">
      <c r="A10" s="157"/>
      <c r="B10" s="157"/>
      <c r="C10" s="103"/>
      <c r="D10" s="103"/>
    </row>
    <row r="11" spans="1:3" ht="12.75">
      <c r="A11" s="204"/>
      <c r="B11" s="205"/>
      <c r="C11" s="205"/>
    </row>
    <row r="12" spans="1:4" ht="12.75" customHeight="1">
      <c r="A12" s="203" t="s">
        <v>406</v>
      </c>
      <c r="B12" s="102" t="s">
        <v>403</v>
      </c>
      <c r="C12" s="102" t="s">
        <v>407</v>
      </c>
      <c r="D12" s="156" t="s">
        <v>342</v>
      </c>
    </row>
    <row r="13" spans="1:4" ht="12.75">
      <c r="A13" s="203" t="s">
        <v>405</v>
      </c>
      <c r="B13" s="102"/>
      <c r="C13" s="102"/>
      <c r="D13" s="156"/>
    </row>
    <row r="14" spans="1:4" ht="12.75">
      <c r="A14" s="157" t="s">
        <v>343</v>
      </c>
      <c r="B14" s="157"/>
      <c r="C14" s="103"/>
      <c r="D14" s="103"/>
    </row>
    <row r="15" spans="1:4" ht="12.75">
      <c r="A15" s="157"/>
      <c r="B15" s="157"/>
      <c r="C15" s="103"/>
      <c r="D15" s="103"/>
    </row>
    <row r="16" spans="1:4" ht="12.75">
      <c r="A16" s="157"/>
      <c r="B16" s="157"/>
      <c r="C16" s="103"/>
      <c r="D16" s="103"/>
    </row>
    <row r="17" spans="1:4" ht="12.75">
      <c r="A17" s="157"/>
      <c r="B17" s="157"/>
      <c r="C17" s="103"/>
      <c r="D17" s="103"/>
    </row>
    <row r="18" spans="1:3" ht="12.75">
      <c r="A18" s="204"/>
      <c r="B18" s="205"/>
      <c r="C18" s="205"/>
    </row>
    <row r="19" spans="1:4" ht="15" customHeight="1">
      <c r="A19" s="203" t="s">
        <v>408</v>
      </c>
      <c r="B19" s="102" t="s">
        <v>403</v>
      </c>
      <c r="C19" s="102" t="s">
        <v>409</v>
      </c>
      <c r="D19" s="156" t="s">
        <v>342</v>
      </c>
    </row>
    <row r="20" spans="1:4" ht="12.75">
      <c r="A20" s="203" t="s">
        <v>405</v>
      </c>
      <c r="B20" s="102"/>
      <c r="C20" s="102"/>
      <c r="D20" s="156"/>
    </row>
    <row r="21" spans="1:4" ht="12.75">
      <c r="A21" s="157" t="s">
        <v>343</v>
      </c>
      <c r="B21" s="157"/>
      <c r="C21" s="103"/>
      <c r="D21" s="103"/>
    </row>
    <row r="22" spans="1:4" ht="12.75">
      <c r="A22" s="157"/>
      <c r="B22" s="157"/>
      <c r="C22" s="103"/>
      <c r="D22" s="103"/>
    </row>
    <row r="23" spans="1:4" ht="12.75">
      <c r="A23" s="157"/>
      <c r="B23" s="157"/>
      <c r="C23" s="103"/>
      <c r="D23" s="103"/>
    </row>
    <row r="24" spans="1:4" ht="12.75">
      <c r="A24" s="157"/>
      <c r="B24" s="157"/>
      <c r="C24" s="103"/>
      <c r="D24" s="103"/>
    </row>
    <row r="25" spans="1:3" ht="12.75">
      <c r="A25" s="204"/>
      <c r="B25" s="205"/>
      <c r="C25" s="205"/>
    </row>
    <row r="26" spans="1:4" ht="15" customHeight="1">
      <c r="A26" s="203" t="s">
        <v>410</v>
      </c>
      <c r="B26" s="102" t="s">
        <v>403</v>
      </c>
      <c r="C26" s="102" t="s">
        <v>411</v>
      </c>
      <c r="D26" s="156" t="s">
        <v>342</v>
      </c>
    </row>
    <row r="27" spans="1:4" ht="12.75">
      <c r="A27" s="203" t="s">
        <v>405</v>
      </c>
      <c r="B27" s="102"/>
      <c r="C27" s="102"/>
      <c r="D27" s="156"/>
    </row>
    <row r="28" spans="1:4" ht="12.75">
      <c r="A28" s="157"/>
      <c r="B28" s="157"/>
      <c r="C28" s="103"/>
      <c r="D28" s="103"/>
    </row>
    <row r="29" spans="1:4" ht="12.75">
      <c r="A29" s="157"/>
      <c r="B29" s="157"/>
      <c r="C29" s="103"/>
      <c r="D29" s="103"/>
    </row>
    <row r="30" spans="1:4" ht="12.75">
      <c r="A30" s="206"/>
      <c r="B30" s="206"/>
      <c r="C30" s="150"/>
      <c r="D30" s="103"/>
    </row>
    <row r="31" spans="1:4" ht="12.75">
      <c r="A31" s="206"/>
      <c r="B31" s="206"/>
      <c r="C31" s="150"/>
      <c r="D31" s="103"/>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2" customWidth="1"/>
    <col min="2" max="2" width="18.28125" style="72" customWidth="1"/>
    <col min="3" max="4" width="26.57421875" style="72" customWidth="1"/>
    <col min="5" max="16384" width="19.57421875" style="72" customWidth="1"/>
  </cols>
  <sheetData>
    <row r="1" s="74" customFormat="1" ht="12.75">
      <c r="A1" s="73" t="s">
        <v>1</v>
      </c>
    </row>
    <row r="2" s="74" customFormat="1" ht="12.75">
      <c r="A2" s="73" t="s">
        <v>2</v>
      </c>
    </row>
    <row r="3" s="74" customFormat="1" ht="12.75">
      <c r="A3" s="74" t="s">
        <v>34</v>
      </c>
    </row>
    <row r="4" ht="12.75"/>
    <row r="5" spans="1:6" ht="12.75">
      <c r="A5" s="102" t="s">
        <v>412</v>
      </c>
      <c r="B5" s="102" t="s">
        <v>264</v>
      </c>
      <c r="C5" s="102" t="s">
        <v>265</v>
      </c>
      <c r="D5" s="102" t="s">
        <v>266</v>
      </c>
      <c r="E5" s="131"/>
      <c r="F5" s="131"/>
    </row>
    <row r="6" spans="1:6" ht="12.75">
      <c r="A6" s="103"/>
      <c r="B6" s="103"/>
      <c r="C6" s="103"/>
      <c r="D6" s="103"/>
      <c r="E6" s="131"/>
      <c r="F6" s="131"/>
    </row>
    <row r="7" spans="1:6" ht="12.75">
      <c r="A7" s="103"/>
      <c r="B7" s="103"/>
      <c r="C7" s="103"/>
      <c r="D7" s="103"/>
      <c r="E7" s="131"/>
      <c r="F7" s="131"/>
    </row>
    <row r="8" spans="1:6" ht="12.75">
      <c r="A8" s="103"/>
      <c r="B8" s="103"/>
      <c r="C8" s="103"/>
      <c r="D8" s="103"/>
      <c r="E8" s="131"/>
      <c r="F8" s="131"/>
    </row>
    <row r="9" spans="1:7" ht="12.75">
      <c r="A9" s="131"/>
      <c r="B9" s="131"/>
      <c r="C9" s="131"/>
      <c r="D9" s="131"/>
      <c r="E9" s="131"/>
      <c r="F9" s="131"/>
      <c r="G9" s="131"/>
    </row>
    <row r="10" spans="1:7" ht="27.75" customHeight="1">
      <c r="A10" s="161" t="s">
        <v>413</v>
      </c>
      <c r="B10" s="161"/>
      <c r="C10" s="161"/>
      <c r="D10" s="161"/>
      <c r="E10" s="131"/>
      <c r="F10" s="131"/>
      <c r="G10" s="131"/>
    </row>
    <row r="11" spans="1:7" ht="27.75" customHeight="1">
      <c r="A11" s="161" t="s">
        <v>268</v>
      </c>
      <c r="B11" s="161"/>
      <c r="C11" s="161"/>
      <c r="D11" s="161"/>
      <c r="E11" s="131"/>
      <c r="F11" s="131"/>
      <c r="G11" s="131"/>
    </row>
    <row r="12" spans="1:7" ht="12.75">
      <c r="A12" s="131"/>
      <c r="B12" s="131"/>
      <c r="C12" s="131"/>
      <c r="D12" s="131"/>
      <c r="E12" s="131"/>
      <c r="F12" s="131"/>
      <c r="G12" s="131"/>
    </row>
    <row r="13" spans="1:4" ht="12.75">
      <c r="A13" s="207"/>
      <c r="B13" s="184" t="s">
        <v>414</v>
      </c>
      <c r="C13" s="184" t="s">
        <v>196</v>
      </c>
      <c r="D13" s="184" t="s">
        <v>272</v>
      </c>
    </row>
    <row r="14" spans="1:4" ht="12.75">
      <c r="A14" s="208" t="s">
        <v>353</v>
      </c>
      <c r="B14" s="163"/>
      <c r="C14" s="209"/>
      <c r="D14" s="175"/>
    </row>
    <row r="15" spans="1:4" ht="12.75">
      <c r="A15" s="208" t="s">
        <v>354</v>
      </c>
      <c r="B15" s="163"/>
      <c r="C15" s="209"/>
      <c r="D15" s="175"/>
    </row>
    <row r="16" spans="1:4" ht="12.75">
      <c r="A16" s="210" t="s">
        <v>355</v>
      </c>
      <c r="B16" s="163"/>
      <c r="C16" s="209"/>
      <c r="D16" s="175"/>
    </row>
    <row r="17" ht="12.75"/>
    <row r="18" spans="1:4" ht="41.25" customHeight="1">
      <c r="A18" s="178" t="s">
        <v>415</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1" customWidth="1"/>
    <col min="2" max="2" width="18.421875" style="211" customWidth="1"/>
    <col min="3" max="3" width="24.8515625" style="211" customWidth="1"/>
    <col min="4" max="4" width="34.00390625" style="211" customWidth="1"/>
    <col min="5" max="16384" width="19.57421875" style="211" customWidth="1"/>
  </cols>
  <sheetData>
    <row r="1" s="74" customFormat="1" ht="12.75">
      <c r="A1" s="73" t="s">
        <v>1</v>
      </c>
    </row>
    <row r="2" s="74" customFormat="1" ht="12.75">
      <c r="A2" s="73" t="s">
        <v>2</v>
      </c>
    </row>
    <row r="3" s="74" customFormat="1" ht="12.75">
      <c r="A3" s="74" t="s">
        <v>36</v>
      </c>
    </row>
    <row r="4" ht="12.75"/>
    <row r="5" spans="1:4" s="72" customFormat="1" ht="12.75">
      <c r="A5" s="102" t="s">
        <v>347</v>
      </c>
      <c r="B5" s="102" t="s">
        <v>264</v>
      </c>
      <c r="C5" s="102" t="s">
        <v>381</v>
      </c>
      <c r="D5" s="165" t="s">
        <v>266</v>
      </c>
    </row>
    <row r="6" spans="1:4" s="72" customFormat="1" ht="12.75">
      <c r="A6" s="212"/>
      <c r="B6" s="212"/>
      <c r="C6" s="212"/>
      <c r="D6" s="213"/>
    </row>
    <row r="7" spans="1:4" s="72" customFormat="1" ht="12.75">
      <c r="A7" s="212"/>
      <c r="B7" s="212"/>
      <c r="C7" s="212"/>
      <c r="D7" s="213"/>
    </row>
    <row r="8" spans="1:4" s="72" customFormat="1" ht="12.75">
      <c r="A8" s="212"/>
      <c r="B8" s="212"/>
      <c r="C8" s="212"/>
      <c r="D8" s="213"/>
    </row>
    <row r="9" spans="1:5" s="72" customFormat="1" ht="12.75">
      <c r="A9" s="214"/>
      <c r="B9" s="214"/>
      <c r="C9" s="214"/>
      <c r="D9" s="214"/>
      <c r="E9" s="215"/>
    </row>
    <row r="10" spans="1:9" s="72" customFormat="1" ht="26.25" customHeight="1">
      <c r="A10" s="154" t="s">
        <v>382</v>
      </c>
      <c r="B10" s="154"/>
      <c r="C10" s="154"/>
      <c r="D10" s="154"/>
      <c r="E10" s="104"/>
      <c r="F10" s="104"/>
      <c r="G10" s="104"/>
      <c r="H10" s="104"/>
      <c r="I10" s="104"/>
    </row>
    <row r="11" spans="1:9" s="72" customFormat="1" ht="26.25" customHeight="1">
      <c r="A11" s="154" t="s">
        <v>268</v>
      </c>
      <c r="B11" s="154"/>
      <c r="C11" s="154"/>
      <c r="D11" s="154"/>
      <c r="E11" s="214"/>
      <c r="F11" s="104"/>
      <c r="G11" s="104"/>
      <c r="H11" s="104"/>
      <c r="I11" s="104"/>
    </row>
    <row r="12" spans="1:9" s="72" customFormat="1" ht="12.75">
      <c r="A12" s="215"/>
      <c r="B12" s="215"/>
      <c r="C12" s="215"/>
      <c r="D12" s="215"/>
      <c r="E12" s="215"/>
      <c r="F12" s="104"/>
      <c r="G12" s="104"/>
      <c r="H12" s="104"/>
      <c r="I12" s="104"/>
    </row>
    <row r="13" spans="1:4" s="72" customFormat="1" ht="12.75">
      <c r="A13" s="216"/>
      <c r="B13" s="184" t="s">
        <v>414</v>
      </c>
      <c r="C13" s="184" t="s">
        <v>196</v>
      </c>
      <c r="D13" s="184" t="s">
        <v>272</v>
      </c>
    </row>
    <row r="14" spans="1:4" s="72" customFormat="1" ht="12.75">
      <c r="A14" s="217" t="s">
        <v>353</v>
      </c>
      <c r="B14" s="163"/>
      <c r="C14" s="209"/>
      <c r="D14" s="175"/>
    </row>
    <row r="15" spans="1:4" s="72" customFormat="1" ht="12.75">
      <c r="A15" s="208" t="s">
        <v>354</v>
      </c>
      <c r="B15" s="163"/>
      <c r="C15" s="209"/>
      <c r="D15" s="175"/>
    </row>
    <row r="16" spans="1:4" s="72" customFormat="1" ht="12.75">
      <c r="A16" s="210" t="s">
        <v>355</v>
      </c>
      <c r="B16" s="163"/>
      <c r="C16" s="209"/>
      <c r="D16" s="175"/>
    </row>
    <row r="17" spans="1:4" s="72" customFormat="1" ht="12.75">
      <c r="A17" s="152"/>
      <c r="B17" s="218"/>
      <c r="C17" s="219"/>
      <c r="D17" s="219"/>
    </row>
    <row r="18" spans="1:4" ht="40.5" customHeight="1">
      <c r="A18" s="178" t="s">
        <v>415</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1" customWidth="1"/>
    <col min="2" max="2" width="28.28125" style="211" customWidth="1"/>
    <col min="3" max="3" width="16.8515625" style="211" customWidth="1"/>
    <col min="4" max="4" width="26.57421875" style="211" customWidth="1"/>
    <col min="5" max="5" width="16.421875" style="211" customWidth="1"/>
    <col min="6" max="16384" width="8.8515625" style="211" customWidth="1"/>
  </cols>
  <sheetData>
    <row r="1" s="74" customFormat="1" ht="12.75">
      <c r="A1" s="73" t="s">
        <v>1</v>
      </c>
    </row>
    <row r="2" s="74" customFormat="1" ht="12.75">
      <c r="A2" s="73" t="s">
        <v>2</v>
      </c>
    </row>
    <row r="3" s="74" customFormat="1" ht="12.75">
      <c r="A3" s="74" t="s">
        <v>416</v>
      </c>
    </row>
    <row r="4" ht="12.75"/>
    <row r="5" spans="1:8" ht="12.75">
      <c r="A5" s="220" t="s">
        <v>417</v>
      </c>
      <c r="B5" s="220" t="s">
        <v>418</v>
      </c>
      <c r="C5" s="221" t="s">
        <v>196</v>
      </c>
      <c r="D5" s="220" t="s">
        <v>419</v>
      </c>
      <c r="E5" s="221" t="s">
        <v>196</v>
      </c>
      <c r="G5" s="222"/>
      <c r="H5" s="222"/>
    </row>
    <row r="6" spans="1:8" ht="12.75">
      <c r="A6" s="148">
        <v>1</v>
      </c>
      <c r="B6" s="223"/>
      <c r="C6" s="224"/>
      <c r="D6" s="223"/>
      <c r="E6" s="224"/>
      <c r="F6" s="225"/>
      <c r="G6" s="225"/>
      <c r="H6" s="225"/>
    </row>
    <row r="7" spans="1:8" ht="12.75">
      <c r="A7" s="148">
        <v>2</v>
      </c>
      <c r="B7" s="148"/>
      <c r="C7" s="226"/>
      <c r="D7" s="223"/>
      <c r="E7" s="227"/>
      <c r="F7" s="109"/>
      <c r="G7" s="152"/>
      <c r="H7" s="225"/>
    </row>
    <row r="8" spans="1:8" ht="12.75">
      <c r="A8" s="148">
        <v>3</v>
      </c>
      <c r="B8" s="148"/>
      <c r="C8" s="226"/>
      <c r="D8" s="223"/>
      <c r="E8" s="227"/>
      <c r="F8" s="109"/>
      <c r="G8" s="152"/>
      <c r="H8" s="225"/>
    </row>
    <row r="9" spans="1:8" ht="12.75">
      <c r="A9" s="148">
        <v>4</v>
      </c>
      <c r="B9" s="148"/>
      <c r="C9" s="226"/>
      <c r="D9" s="223"/>
      <c r="E9" s="227"/>
      <c r="F9" s="109"/>
      <c r="G9" s="152"/>
      <c r="H9" s="225"/>
    </row>
    <row r="10" spans="1:8" ht="12.75">
      <c r="A10" s="148">
        <v>5</v>
      </c>
      <c r="B10" s="148"/>
      <c r="C10" s="226"/>
      <c r="D10" s="223"/>
      <c r="E10" s="227"/>
      <c r="F10" s="109"/>
      <c r="G10" s="152"/>
      <c r="H10" s="225"/>
    </row>
    <row r="11" spans="1:8" ht="12.75">
      <c r="A11" s="148" t="s">
        <v>420</v>
      </c>
      <c r="B11" s="228"/>
      <c r="C11" s="229"/>
      <c r="D11" s="223"/>
      <c r="E11" s="230"/>
      <c r="F11" s="231"/>
      <c r="G11" s="152"/>
      <c r="H11" s="225"/>
    </row>
    <row r="12" spans="1:8" ht="12.75">
      <c r="A12" s="232" t="s">
        <v>59</v>
      </c>
      <c r="B12" s="232"/>
      <c r="C12" s="233"/>
      <c r="D12" s="234"/>
      <c r="E12" s="235"/>
      <c r="F12" s="109"/>
      <c r="G12" s="152"/>
      <c r="H12" s="225"/>
    </row>
    <row r="13" ht="12.75"/>
    <row r="14" spans="1:5" ht="41.25" customHeight="1">
      <c r="A14" s="236" t="s">
        <v>415</v>
      </c>
      <c r="B14" s="236"/>
      <c r="C14" s="236"/>
      <c r="D14" s="236"/>
      <c r="E14" s="236"/>
    </row>
    <row r="16" spans="1:8" ht="41.25" customHeight="1">
      <c r="A16" s="225"/>
      <c r="B16" s="237"/>
      <c r="C16" s="237"/>
      <c r="D16" s="109"/>
      <c r="E16" s="109"/>
      <c r="F16" s="109"/>
      <c r="G16" s="152"/>
      <c r="H16" s="225"/>
    </row>
    <row r="17" spans="1:6" ht="41.25" customHeight="1">
      <c r="A17" s="225"/>
      <c r="B17" s="225"/>
      <c r="C17" s="225"/>
      <c r="D17" s="225"/>
      <c r="E17" s="225"/>
      <c r="F17" s="225"/>
    </row>
    <row r="18" spans="1:6" ht="41.25" customHeight="1">
      <c r="A18" s="225"/>
      <c r="B18" s="225"/>
      <c r="C18" s="225"/>
      <c r="D18" s="225"/>
      <c r="E18" s="225"/>
      <c r="F18" s="225"/>
    </row>
    <row r="19" spans="1:6" ht="41.25" customHeight="1">
      <c r="A19" s="225"/>
      <c r="B19" s="225"/>
      <c r="C19" s="225"/>
      <c r="D19" s="225"/>
      <c r="E19" s="225"/>
      <c r="F19" s="225"/>
    </row>
    <row r="20" spans="1:6" ht="41.25" customHeight="1">
      <c r="A20" s="225"/>
      <c r="B20" s="225"/>
      <c r="C20" s="225"/>
      <c r="D20" s="225"/>
      <c r="E20" s="225"/>
      <c r="F20" s="225"/>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72" customWidth="1"/>
    <col min="2" max="2" width="15.8515625" style="72" customWidth="1"/>
    <col min="3" max="3" width="25.57421875" style="72" customWidth="1"/>
    <col min="4" max="4" width="23.140625" style="72" customWidth="1"/>
    <col min="5" max="5" width="22.57421875" style="72" customWidth="1"/>
    <col min="6" max="16384" width="8.8515625" style="72" customWidth="1"/>
  </cols>
  <sheetData>
    <row r="1" s="74" customFormat="1" ht="12.75">
      <c r="A1" s="73" t="s">
        <v>1</v>
      </c>
    </row>
    <row r="2" s="74" customFormat="1" ht="12.75">
      <c r="A2" s="73" t="s">
        <v>2</v>
      </c>
    </row>
    <row r="3" s="74" customFormat="1" ht="12.75">
      <c r="A3" s="74" t="s">
        <v>40</v>
      </c>
    </row>
    <row r="5" spans="1:5" ht="12.75">
      <c r="A5" s="102" t="s">
        <v>341</v>
      </c>
      <c r="B5" s="102" t="s">
        <v>421</v>
      </c>
      <c r="C5" s="102" t="s">
        <v>422</v>
      </c>
      <c r="D5" s="102" t="s">
        <v>423</v>
      </c>
      <c r="E5" s="156" t="s">
        <v>342</v>
      </c>
    </row>
    <row r="6" spans="1:5" ht="12.75">
      <c r="A6" s="103"/>
      <c r="B6" s="103"/>
      <c r="C6" s="103"/>
      <c r="D6" s="238" t="e">
        <f>B6/(C6/1000)</f>
        <v>#DIV/0!</v>
      </c>
      <c r="E6" s="157"/>
    </row>
    <row r="7" spans="1:5" ht="12.75">
      <c r="A7" s="103"/>
      <c r="B7" s="103"/>
      <c r="C7" s="103"/>
      <c r="D7" s="238" t="e">
        <f>B7/(C7/1000)</f>
        <v>#DIV/0!</v>
      </c>
      <c r="E7" s="157"/>
    </row>
    <row r="8" spans="1:5" ht="12.75">
      <c r="A8" s="103"/>
      <c r="B8" s="103"/>
      <c r="C8" s="103"/>
      <c r="D8" s="238" t="e">
        <f>B8/(C8/1000)</f>
        <v>#DIV/0!</v>
      </c>
      <c r="E8" s="157"/>
    </row>
    <row r="9" spans="1:5" ht="12.75">
      <c r="A9" s="103"/>
      <c r="B9" s="103"/>
      <c r="C9" s="103"/>
      <c r="D9" s="238" t="e">
        <f>B9/(C9/1000)</f>
        <v>#DIV/0!</v>
      </c>
      <c r="E9" s="157"/>
    </row>
    <row r="10" ht="12.75">
      <c r="A10" s="239"/>
    </row>
    <row r="11" spans="1:4" ht="39" customHeight="1">
      <c r="A11" s="161" t="s">
        <v>415</v>
      </c>
      <c r="B11" s="161"/>
      <c r="C11" s="161"/>
      <c r="D11" s="161"/>
    </row>
    <row r="13" ht="12.75">
      <c r="A13" s="72" t="s">
        <v>424</v>
      </c>
    </row>
  </sheetData>
  <sheetProtection selectLockedCells="1" selectUnlockedCells="1"/>
  <mergeCells count="2">
    <mergeCell ref="A11:D11"/>
    <mergeCell ref="A13:D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5.57421875" style="11" customWidth="1"/>
    <col min="2" max="2" width="8.7109375" style="11" customWidth="1"/>
    <col min="3" max="3" width="12.7109375" style="11" customWidth="1"/>
    <col min="4" max="4" width="8.7109375" style="11" customWidth="1"/>
    <col min="5" max="5" width="12.8515625" style="11" customWidth="1"/>
    <col min="6" max="9" width="8.7109375" style="11" customWidth="1"/>
    <col min="10" max="10" width="20.8515625" style="1" customWidth="1"/>
    <col min="11" max="13" width="8.7109375" style="1" customWidth="1"/>
    <col min="14" max="16384" width="8.8515625" style="1" customWidth="1"/>
  </cols>
  <sheetData>
    <row r="1" spans="1:13" s="2" customFormat="1" ht="12.75">
      <c r="A1" s="12" t="s">
        <v>1</v>
      </c>
      <c r="B1" s="13"/>
      <c r="C1" s="13"/>
      <c r="D1" s="13"/>
      <c r="E1" s="13"/>
      <c r="F1" s="13"/>
      <c r="G1" s="13"/>
      <c r="H1" s="13"/>
      <c r="I1" s="13"/>
      <c r="K1" s="1"/>
      <c r="L1" s="1"/>
      <c r="M1" s="1"/>
    </row>
    <row r="2" spans="1:13" s="2" customFormat="1" ht="12.75">
      <c r="A2" s="14" t="s">
        <v>51</v>
      </c>
      <c r="B2" s="13"/>
      <c r="C2" s="13"/>
      <c r="D2" s="13"/>
      <c r="E2" s="13"/>
      <c r="F2" s="13"/>
      <c r="G2" s="13"/>
      <c r="H2" s="13"/>
      <c r="I2" s="13"/>
      <c r="K2" s="1"/>
      <c r="L2" s="1"/>
      <c r="M2" s="1"/>
    </row>
    <row r="3" spans="1:3" ht="12.75">
      <c r="A3" s="13" t="s">
        <v>52</v>
      </c>
      <c r="B3" s="15"/>
      <c r="C3" s="15"/>
    </row>
    <row r="4" spans="1:3" ht="13.5" customHeight="1">
      <c r="A4" s="15"/>
      <c r="B4" s="15"/>
      <c r="C4" s="15"/>
    </row>
    <row r="5" spans="1:13" s="11" customFormat="1" ht="12.75" customHeight="1">
      <c r="A5" s="16" t="s">
        <v>53</v>
      </c>
      <c r="B5" s="16"/>
      <c r="C5" s="16"/>
      <c r="D5" s="16"/>
      <c r="E5" s="16"/>
      <c r="F5" s="16"/>
      <c r="G5" s="16"/>
      <c r="K5" s="1"/>
      <c r="L5" s="1"/>
      <c r="M5" s="1"/>
    </row>
    <row r="6" spans="1:3" ht="12.75">
      <c r="A6" s="15"/>
      <c r="B6" s="15"/>
      <c r="C6" s="15"/>
    </row>
    <row r="7" ht="12.75">
      <c r="A7" s="14" t="s">
        <v>54</v>
      </c>
    </row>
    <row r="8" ht="12.75">
      <c r="A8" s="17" t="s">
        <v>55</v>
      </c>
    </row>
    <row r="9" spans="1:3" ht="12.75">
      <c r="A9" s="18"/>
      <c r="B9" s="15"/>
      <c r="C9" s="15"/>
    </row>
    <row r="10" spans="1:10" ht="13.5" customHeight="1">
      <c r="A10" s="19" t="s">
        <v>56</v>
      </c>
      <c r="B10" s="20" t="s">
        <v>57</v>
      </c>
      <c r="C10" s="20"/>
      <c r="D10" s="20"/>
      <c r="E10" s="20" t="s">
        <v>58</v>
      </c>
      <c r="F10" s="20"/>
      <c r="G10" s="20"/>
      <c r="H10" s="20" t="s">
        <v>59</v>
      </c>
      <c r="I10" s="20"/>
      <c r="J10" s="20"/>
    </row>
    <row r="11" spans="1:10" ht="12.75">
      <c r="A11" s="21" t="s">
        <v>60</v>
      </c>
      <c r="B11" s="22" t="s">
        <v>61</v>
      </c>
      <c r="C11" s="22" t="s">
        <v>62</v>
      </c>
      <c r="D11" s="22" t="s">
        <v>63</v>
      </c>
      <c r="E11" s="22" t="s">
        <v>61</v>
      </c>
      <c r="F11" s="22" t="s">
        <v>62</v>
      </c>
      <c r="G11" s="22" t="s">
        <v>63</v>
      </c>
      <c r="H11" s="22" t="s">
        <v>61</v>
      </c>
      <c r="I11" s="22" t="s">
        <v>62</v>
      </c>
      <c r="J11" s="22" t="s">
        <v>63</v>
      </c>
    </row>
    <row r="12" spans="1:10" ht="12.75" customHeight="1">
      <c r="A12" s="23" t="s">
        <v>64</v>
      </c>
      <c r="B12" s="24">
        <v>2272126</v>
      </c>
      <c r="C12" s="24">
        <v>2272297</v>
      </c>
      <c r="D12" s="24">
        <v>4544423</v>
      </c>
      <c r="E12" s="25"/>
      <c r="F12" s="25"/>
      <c r="G12" s="26">
        <f>E12+F12</f>
        <v>0</v>
      </c>
      <c r="H12" s="25"/>
      <c r="I12" s="25"/>
      <c r="J12" s="26">
        <f>H12+I12</f>
        <v>0</v>
      </c>
    </row>
    <row r="13" spans="1:10" ht="12.75" customHeight="1">
      <c r="A13" s="23" t="s">
        <v>65</v>
      </c>
      <c r="B13" s="24">
        <v>1998157</v>
      </c>
      <c r="C13" s="24">
        <v>2002895</v>
      </c>
      <c r="D13" s="24">
        <v>4001052</v>
      </c>
      <c r="E13" s="25"/>
      <c r="F13" s="25"/>
      <c r="G13" s="26">
        <f>E13+F13</f>
        <v>0</v>
      </c>
      <c r="H13" s="25"/>
      <c r="I13" s="25"/>
      <c r="J13" s="26">
        <f>H13+I13</f>
        <v>0</v>
      </c>
    </row>
    <row r="14" spans="1:10" ht="12.75" customHeight="1">
      <c r="A14" s="23" t="s">
        <v>66</v>
      </c>
      <c r="B14" s="24">
        <v>1757111</v>
      </c>
      <c r="C14" s="24">
        <v>1752040</v>
      </c>
      <c r="D14" s="24">
        <v>3509151</v>
      </c>
      <c r="E14" s="25"/>
      <c r="F14" s="25"/>
      <c r="G14" s="26">
        <f>E14+F14</f>
        <v>0</v>
      </c>
      <c r="H14" s="25"/>
      <c r="I14" s="25"/>
      <c r="J14" s="26">
        <f>H14+I14</f>
        <v>0</v>
      </c>
    </row>
    <row r="15" spans="1:10" ht="12.75" customHeight="1">
      <c r="A15" s="23" t="s">
        <v>67</v>
      </c>
      <c r="B15" s="24">
        <v>1324222</v>
      </c>
      <c r="C15" s="24">
        <v>1383921</v>
      </c>
      <c r="D15" s="24">
        <v>2708143</v>
      </c>
      <c r="E15" s="25"/>
      <c r="F15" s="25"/>
      <c r="G15" s="26">
        <f>E15+F15</f>
        <v>0</v>
      </c>
      <c r="H15" s="25"/>
      <c r="I15" s="25"/>
      <c r="J15" s="26">
        <f>H15+I15</f>
        <v>0</v>
      </c>
    </row>
    <row r="16" spans="1:10" ht="12.75" customHeight="1">
      <c r="A16" s="23" t="s">
        <v>68</v>
      </c>
      <c r="B16" s="24">
        <v>981994</v>
      </c>
      <c r="C16" s="24">
        <v>1193586</v>
      </c>
      <c r="D16" s="24">
        <v>2175580</v>
      </c>
      <c r="E16" s="25"/>
      <c r="F16" s="25"/>
      <c r="G16" s="26">
        <f>E16+F16</f>
        <v>0</v>
      </c>
      <c r="H16" s="25"/>
      <c r="I16" s="25"/>
      <c r="J16" s="26">
        <f>H16+I16</f>
        <v>0</v>
      </c>
    </row>
    <row r="17" spans="1:10" ht="12.75" customHeight="1">
      <c r="A17" s="23" t="s">
        <v>69</v>
      </c>
      <c r="B17" s="24">
        <v>831129</v>
      </c>
      <c r="C17" s="24">
        <v>947412</v>
      </c>
      <c r="D17" s="24">
        <v>1778541</v>
      </c>
      <c r="E17" s="25"/>
      <c r="F17" s="25"/>
      <c r="G17" s="26">
        <f>E17+F17</f>
        <v>0</v>
      </c>
      <c r="H17" s="25"/>
      <c r="I17" s="25"/>
      <c r="J17" s="26">
        <f>H17+I17</f>
        <v>0</v>
      </c>
    </row>
    <row r="18" spans="1:10" ht="12.75" customHeight="1">
      <c r="A18" s="23" t="s">
        <v>70</v>
      </c>
      <c r="B18" s="24">
        <v>708138</v>
      </c>
      <c r="C18" s="24">
        <v>711935</v>
      </c>
      <c r="D18" s="24">
        <v>1420073</v>
      </c>
      <c r="E18" s="25"/>
      <c r="F18" s="25"/>
      <c r="G18" s="26">
        <f>E18+F18</f>
        <v>0</v>
      </c>
      <c r="H18" s="25"/>
      <c r="I18" s="25"/>
      <c r="J18" s="26">
        <f>H18+I18</f>
        <v>0</v>
      </c>
    </row>
    <row r="19" spans="1:10" ht="12.75" customHeight="1">
      <c r="A19" s="23" t="s">
        <v>71</v>
      </c>
      <c r="B19" s="24">
        <v>492372</v>
      </c>
      <c r="C19" s="24">
        <v>528596</v>
      </c>
      <c r="D19" s="24">
        <v>1020968</v>
      </c>
      <c r="E19" s="25"/>
      <c r="F19" s="25"/>
      <c r="G19" s="26">
        <f>E19+F19</f>
        <v>0</v>
      </c>
      <c r="H19" s="25"/>
      <c r="I19" s="25"/>
      <c r="J19" s="26">
        <f>H19+I19</f>
        <v>0</v>
      </c>
    </row>
    <row r="20" spans="1:10" ht="12.75" customHeight="1">
      <c r="A20" s="23" t="s">
        <v>72</v>
      </c>
      <c r="B20" s="24">
        <v>400433</v>
      </c>
      <c r="C20" s="24">
        <v>427884</v>
      </c>
      <c r="D20" s="24">
        <v>828317</v>
      </c>
      <c r="E20" s="25"/>
      <c r="F20" s="25"/>
      <c r="G20" s="26">
        <f>E20+F20</f>
        <v>0</v>
      </c>
      <c r="H20" s="25"/>
      <c r="I20" s="25"/>
      <c r="J20" s="26">
        <f>H20+I20</f>
        <v>0</v>
      </c>
    </row>
    <row r="21" spans="1:10" ht="12.75" customHeight="1">
      <c r="A21" s="23" t="s">
        <v>73</v>
      </c>
      <c r="B21" s="24">
        <v>257694</v>
      </c>
      <c r="C21" s="24">
        <v>285168</v>
      </c>
      <c r="D21" s="24">
        <v>542862</v>
      </c>
      <c r="E21" s="25"/>
      <c r="F21" s="25"/>
      <c r="G21" s="26">
        <f>E21+F21</f>
        <v>0</v>
      </c>
      <c r="H21" s="25"/>
      <c r="I21" s="25"/>
      <c r="J21" s="26">
        <f>H21+I21</f>
        <v>0</v>
      </c>
    </row>
    <row r="22" spans="1:10" ht="12.75" customHeight="1">
      <c r="A22" s="23" t="s">
        <v>74</v>
      </c>
      <c r="B22" s="24">
        <v>223345</v>
      </c>
      <c r="C22" s="24">
        <v>262715</v>
      </c>
      <c r="D22" s="24">
        <v>486060</v>
      </c>
      <c r="E22" s="25"/>
      <c r="F22" s="25"/>
      <c r="G22" s="26">
        <f>E22+F22</f>
        <v>0</v>
      </c>
      <c r="H22" s="25"/>
      <c r="I22" s="25"/>
      <c r="J22" s="26">
        <f>H22+I22</f>
        <v>0</v>
      </c>
    </row>
    <row r="23" spans="1:10" ht="12.75" customHeight="1">
      <c r="A23" s="23" t="s">
        <v>75</v>
      </c>
      <c r="B23" s="24">
        <v>149792</v>
      </c>
      <c r="C23" s="24">
        <v>176083</v>
      </c>
      <c r="D23" s="24">
        <v>325875</v>
      </c>
      <c r="E23" s="25"/>
      <c r="F23" s="25"/>
      <c r="G23" s="26">
        <f>E23+F23</f>
        <v>0</v>
      </c>
      <c r="H23" s="25"/>
      <c r="I23" s="25"/>
      <c r="J23" s="26">
        <f>H23+I23</f>
        <v>0</v>
      </c>
    </row>
    <row r="24" spans="1:10" ht="12.75" customHeight="1">
      <c r="A24" s="23" t="s">
        <v>76</v>
      </c>
      <c r="B24" s="24">
        <v>173325</v>
      </c>
      <c r="C24" s="24">
        <v>190440</v>
      </c>
      <c r="D24" s="24">
        <v>363765</v>
      </c>
      <c r="E24" s="25"/>
      <c r="F24" s="25"/>
      <c r="G24" s="26">
        <f>E24+F24</f>
        <v>0</v>
      </c>
      <c r="H24" s="25"/>
      <c r="I24" s="25"/>
      <c r="J24" s="26">
        <f>H24+I24</f>
        <v>0</v>
      </c>
    </row>
    <row r="25" spans="1:10" ht="12.75" customHeight="1">
      <c r="A25" s="23" t="s">
        <v>77</v>
      </c>
      <c r="B25" s="24">
        <v>359965</v>
      </c>
      <c r="C25" s="24">
        <v>377309</v>
      </c>
      <c r="D25" s="24">
        <v>737274</v>
      </c>
      <c r="E25" s="25"/>
      <c r="F25" s="25"/>
      <c r="G25" s="26">
        <f>E25+F25</f>
        <v>0</v>
      </c>
      <c r="H25" s="25"/>
      <c r="I25" s="25"/>
      <c r="J25" s="26">
        <f>H25+I25</f>
        <v>0</v>
      </c>
    </row>
    <row r="26" spans="1:10" ht="12.75" customHeight="1">
      <c r="A26" s="23" t="s">
        <v>63</v>
      </c>
      <c r="B26" s="26">
        <f>SUM(B12:B25)</f>
        <v>11929803</v>
      </c>
      <c r="C26" s="26">
        <f>SUM(C12:C25)</f>
        <v>12512281</v>
      </c>
      <c r="D26" s="24">
        <v>24442084</v>
      </c>
      <c r="E26" s="26">
        <f>SUM(E12:E25)</f>
        <v>0</v>
      </c>
      <c r="F26" s="26">
        <f>SUM(F12:F25)</f>
        <v>0</v>
      </c>
      <c r="G26" s="26">
        <f>E26+F26</f>
        <v>0</v>
      </c>
      <c r="H26" s="26">
        <f>SUM(H12:H25)</f>
        <v>0</v>
      </c>
      <c r="I26" s="26">
        <f>SUM(I12:I25)</f>
        <v>0</v>
      </c>
      <c r="J26" s="26">
        <f>H26+I26</f>
        <v>0</v>
      </c>
    </row>
    <row r="27" spans="1:10" ht="12.75" customHeight="1">
      <c r="A27" s="27" t="s">
        <v>78</v>
      </c>
      <c r="B27" s="28"/>
      <c r="C27" s="29">
        <f>SUM(C15:C20)</f>
        <v>5193334</v>
      </c>
      <c r="D27" s="28"/>
      <c r="E27" s="30"/>
      <c r="F27" s="31">
        <f>SUM(F15:F20)</f>
        <v>0</v>
      </c>
      <c r="G27" s="30"/>
      <c r="H27" s="30"/>
      <c r="I27" s="31">
        <f>SUM(I15:I20)</f>
        <v>0</v>
      </c>
      <c r="J27" s="30"/>
    </row>
    <row r="28" spans="1:13" s="34" customFormat="1" ht="12.75" customHeight="1">
      <c r="A28" s="32" t="s">
        <v>79</v>
      </c>
      <c r="B28" s="25" t="s">
        <v>80</v>
      </c>
      <c r="C28" s="25"/>
      <c r="D28" s="25"/>
      <c r="E28" s="33"/>
      <c r="F28" s="33"/>
      <c r="G28" s="33"/>
      <c r="H28" s="33"/>
      <c r="I28" s="33"/>
      <c r="J28" s="33"/>
      <c r="K28" s="1"/>
      <c r="L28" s="1"/>
      <c r="M28" s="1"/>
    </row>
    <row r="29" spans="1:13" s="34" customFormat="1" ht="12.75" customHeight="1">
      <c r="A29" s="32" t="s">
        <v>81</v>
      </c>
      <c r="B29" s="25" t="s">
        <v>82</v>
      </c>
      <c r="C29" s="25"/>
      <c r="D29" s="25"/>
      <c r="E29" s="33"/>
      <c r="F29" s="33"/>
      <c r="G29" s="33"/>
      <c r="H29" s="33"/>
      <c r="I29" s="33"/>
      <c r="J29" s="33"/>
      <c r="K29" s="1"/>
      <c r="L29" s="1"/>
      <c r="M29" s="1"/>
    </row>
    <row r="30" ht="13.5" customHeight="1">
      <c r="A30" s="35"/>
    </row>
    <row r="31" spans="1:13" s="11" customFormat="1" ht="13.5" customHeight="1">
      <c r="A31" s="14" t="s">
        <v>83</v>
      </c>
      <c r="B31" s="15"/>
      <c r="C31" s="15"/>
      <c r="K31" s="1"/>
      <c r="L31" s="1"/>
      <c r="M31" s="1"/>
    </row>
    <row r="32" spans="1:13" s="11" customFormat="1" ht="12.75">
      <c r="A32" s="22" t="s">
        <v>84</v>
      </c>
      <c r="B32" s="22" t="s">
        <v>85</v>
      </c>
      <c r="C32" s="22" t="s">
        <v>86</v>
      </c>
      <c r="D32" s="15"/>
      <c r="K32" s="1"/>
      <c r="L32" s="1"/>
      <c r="M32" s="1"/>
    </row>
    <row r="33" spans="1:13" s="11" customFormat="1" ht="12.75">
      <c r="A33" s="23"/>
      <c r="B33" s="36"/>
      <c r="C33" s="36"/>
      <c r="D33" s="15"/>
      <c r="K33" s="1"/>
      <c r="L33" s="1"/>
      <c r="M33" s="1"/>
    </row>
    <row r="34" spans="1:13" s="11" customFormat="1" ht="12.75">
      <c r="A34" s="23"/>
      <c r="B34" s="36"/>
      <c r="C34" s="36"/>
      <c r="D34" s="15"/>
      <c r="K34" s="1"/>
      <c r="L34" s="1"/>
      <c r="M34" s="1"/>
    </row>
    <row r="35" spans="1:4" ht="12.75">
      <c r="A35" s="23"/>
      <c r="B35" s="36"/>
      <c r="C35" s="36"/>
      <c r="D35" s="15"/>
    </row>
    <row r="36" spans="1:4" ht="12.75">
      <c r="A36" s="23"/>
      <c r="B36" s="36"/>
      <c r="C36" s="36"/>
      <c r="D36" s="15"/>
    </row>
    <row r="37" ht="12.75">
      <c r="A37" s="35"/>
    </row>
    <row r="38" spans="1:7" ht="12.75">
      <c r="A38" s="22" t="s">
        <v>87</v>
      </c>
      <c r="B38" s="37" t="s">
        <v>88</v>
      </c>
      <c r="C38" s="37" t="s">
        <v>81</v>
      </c>
      <c r="D38" s="37" t="s">
        <v>89</v>
      </c>
      <c r="E38" s="37" t="s">
        <v>81</v>
      </c>
      <c r="F38" s="37" t="s">
        <v>90</v>
      </c>
      <c r="G38" s="37" t="s">
        <v>81</v>
      </c>
    </row>
    <row r="39" spans="1:13" s="43" customFormat="1" ht="12.75">
      <c r="A39" s="38" t="s">
        <v>91</v>
      </c>
      <c r="B39" s="39" t="s">
        <v>92</v>
      </c>
      <c r="C39" s="40" t="s">
        <v>93</v>
      </c>
      <c r="D39" s="41"/>
      <c r="E39" s="42"/>
      <c r="F39" s="41"/>
      <c r="G39" s="42"/>
      <c r="K39" s="1"/>
      <c r="L39" s="1"/>
      <c r="M39" s="1"/>
    </row>
    <row r="40" spans="1:13" s="43" customFormat="1" ht="12.75">
      <c r="A40" s="38" t="s">
        <v>94</v>
      </c>
      <c r="B40" s="39" t="s">
        <v>95</v>
      </c>
      <c r="C40" s="40" t="s">
        <v>96</v>
      </c>
      <c r="D40" s="41"/>
      <c r="E40" s="42"/>
      <c r="F40" s="41"/>
      <c r="G40" s="42"/>
      <c r="K40" s="1"/>
      <c r="L40" s="1"/>
      <c r="M40" s="1"/>
    </row>
    <row r="41" spans="1:13" s="43" customFormat="1" ht="12.75">
      <c r="A41" s="38" t="s">
        <v>97</v>
      </c>
      <c r="B41" s="39">
        <v>1545.11</v>
      </c>
      <c r="C41" s="40" t="s">
        <v>93</v>
      </c>
      <c r="D41" s="41"/>
      <c r="E41" s="42"/>
      <c r="F41" s="41"/>
      <c r="G41" s="42"/>
      <c r="K41" s="1"/>
      <c r="L41" s="1"/>
      <c r="M41" s="1"/>
    </row>
    <row r="42" spans="1:13" s="43" customFormat="1" ht="12.75">
      <c r="A42" s="23" t="s">
        <v>98</v>
      </c>
      <c r="B42" s="39">
        <v>57.9</v>
      </c>
      <c r="C42" s="40" t="s">
        <v>93</v>
      </c>
      <c r="D42" s="41"/>
      <c r="E42" s="42"/>
      <c r="F42" s="41"/>
      <c r="G42" s="42"/>
      <c r="K42" s="1"/>
      <c r="L42" s="1"/>
      <c r="M42" s="1"/>
    </row>
    <row r="43" spans="1:13" s="43" customFormat="1" ht="12.75">
      <c r="A43" s="38" t="s">
        <v>99</v>
      </c>
      <c r="B43" s="39">
        <v>89.9</v>
      </c>
      <c r="C43" s="40" t="s">
        <v>93</v>
      </c>
      <c r="D43" s="41"/>
      <c r="E43" s="42"/>
      <c r="F43" s="41"/>
      <c r="G43" s="42"/>
      <c r="K43" s="1"/>
      <c r="L43" s="1"/>
      <c r="M43" s="1"/>
    </row>
    <row r="44" spans="1:13" s="43" customFormat="1" ht="12.75">
      <c r="A44" s="38" t="s">
        <v>100</v>
      </c>
      <c r="B44" s="39"/>
      <c r="C44" s="40"/>
      <c r="D44" s="41"/>
      <c r="E44" s="42"/>
      <c r="F44" s="41"/>
      <c r="G44" s="42"/>
      <c r="K44" s="1"/>
      <c r="L44" s="1"/>
      <c r="M44" s="1"/>
    </row>
    <row r="45" spans="1:13" s="43" customFormat="1" ht="12.75">
      <c r="A45" s="38" t="s">
        <v>101</v>
      </c>
      <c r="B45" s="39" t="s">
        <v>102</v>
      </c>
      <c r="C45" s="40" t="s">
        <v>93</v>
      </c>
      <c r="D45" s="41"/>
      <c r="E45" s="42"/>
      <c r="F45" s="41"/>
      <c r="G45" s="42"/>
      <c r="K45" s="1"/>
      <c r="L45" s="1"/>
      <c r="M45" s="1"/>
    </row>
    <row r="46" spans="1:13" s="43" customFormat="1" ht="12.75">
      <c r="A46" s="38" t="s">
        <v>103</v>
      </c>
      <c r="B46" s="39"/>
      <c r="C46" s="40"/>
      <c r="D46" s="41"/>
      <c r="E46" s="42"/>
      <c r="F46" s="41"/>
      <c r="G46" s="42"/>
      <c r="K46" s="1"/>
      <c r="L46" s="1"/>
      <c r="M46" s="1"/>
    </row>
    <row r="47" spans="1:13" s="43" customFormat="1" ht="12.75">
      <c r="A47" s="15"/>
      <c r="B47" s="44"/>
      <c r="C47" s="45"/>
      <c r="D47" s="45"/>
      <c r="E47" s="45"/>
      <c r="F47" s="46"/>
      <c r="K47" s="1"/>
      <c r="L47" s="1"/>
      <c r="M47" s="1"/>
    </row>
    <row r="48" spans="1:13" s="43" customFormat="1" ht="12.75">
      <c r="A48" s="22" t="s">
        <v>104</v>
      </c>
      <c r="B48" s="37" t="s">
        <v>88</v>
      </c>
      <c r="C48" s="37" t="s">
        <v>81</v>
      </c>
      <c r="D48" s="37" t="s">
        <v>89</v>
      </c>
      <c r="E48" s="37" t="s">
        <v>81</v>
      </c>
      <c r="F48" s="37" t="s">
        <v>90</v>
      </c>
      <c r="G48" s="37" t="s">
        <v>81</v>
      </c>
      <c r="K48" s="1"/>
      <c r="L48" s="1"/>
      <c r="M48" s="1"/>
    </row>
    <row r="49" spans="1:13" s="43" customFormat="1" ht="12.75">
      <c r="A49" s="23" t="s">
        <v>105</v>
      </c>
      <c r="B49" s="39" t="s">
        <v>106</v>
      </c>
      <c r="C49" s="40" t="s">
        <v>93</v>
      </c>
      <c r="D49" s="41"/>
      <c r="E49" s="42"/>
      <c r="F49" s="41"/>
      <c r="G49" s="42"/>
      <c r="K49" s="1"/>
      <c r="L49" s="1"/>
      <c r="M49" s="1"/>
    </row>
    <row r="50" spans="1:13" s="43" customFormat="1" ht="12.75">
      <c r="A50" s="23" t="s">
        <v>107</v>
      </c>
      <c r="B50" s="39" t="s">
        <v>108</v>
      </c>
      <c r="C50" s="40" t="s">
        <v>93</v>
      </c>
      <c r="D50" s="41"/>
      <c r="E50" s="42"/>
      <c r="F50" s="41"/>
      <c r="G50" s="42"/>
      <c r="K50" s="1"/>
      <c r="L50" s="1"/>
      <c r="M50" s="1"/>
    </row>
    <row r="51" spans="1:13" s="43" customFormat="1" ht="12.75">
      <c r="A51" s="23" t="s">
        <v>109</v>
      </c>
      <c r="B51" s="39" t="s">
        <v>110</v>
      </c>
      <c r="C51" s="40" t="s">
        <v>93</v>
      </c>
      <c r="D51" s="41"/>
      <c r="E51" s="42"/>
      <c r="F51" s="41"/>
      <c r="G51" s="42"/>
      <c r="K51" s="1"/>
      <c r="L51" s="1"/>
      <c r="M51" s="1"/>
    </row>
    <row r="52" spans="1:13" s="43" customFormat="1" ht="12.75">
      <c r="A52" s="38" t="s">
        <v>111</v>
      </c>
      <c r="B52" s="39" t="s">
        <v>112</v>
      </c>
      <c r="C52" s="40" t="s">
        <v>93</v>
      </c>
      <c r="D52" s="41"/>
      <c r="E52" s="42"/>
      <c r="F52" s="41"/>
      <c r="G52" s="42"/>
      <c r="K52" s="1"/>
      <c r="L52" s="1"/>
      <c r="M52" s="1"/>
    </row>
    <row r="53" spans="1:13" s="43" customFormat="1" ht="12.75">
      <c r="A53" s="38" t="s">
        <v>113</v>
      </c>
      <c r="B53" s="39" t="s">
        <v>114</v>
      </c>
      <c r="C53" s="40" t="s">
        <v>115</v>
      </c>
      <c r="D53" s="41"/>
      <c r="E53" s="42"/>
      <c r="F53" s="41"/>
      <c r="G53" s="42"/>
      <c r="K53" s="1"/>
      <c r="L53" s="1"/>
      <c r="M53" s="1"/>
    </row>
    <row r="54" spans="1:13" s="43" customFormat="1" ht="12.75">
      <c r="A54" s="32" t="s">
        <v>116</v>
      </c>
      <c r="B54" s="39" t="s">
        <v>117</v>
      </c>
      <c r="C54" s="40" t="s">
        <v>93</v>
      </c>
      <c r="D54" s="41"/>
      <c r="E54" s="42"/>
      <c r="F54" s="41"/>
      <c r="G54" s="42"/>
      <c r="K54" s="1"/>
      <c r="L54" s="1"/>
      <c r="M54" s="1"/>
    </row>
    <row r="55" spans="1:13" s="52" customFormat="1" ht="12.75">
      <c r="A55" s="47" t="s">
        <v>118</v>
      </c>
      <c r="B55" s="48"/>
      <c r="C55" s="49"/>
      <c r="D55" s="50"/>
      <c r="E55" s="51"/>
      <c r="F55" s="41"/>
      <c r="G55" s="42"/>
      <c r="K55" s="1"/>
      <c r="L55" s="1"/>
      <c r="M55" s="1"/>
    </row>
    <row r="56" spans="1:13" s="52" customFormat="1" ht="12.75">
      <c r="A56" s="47" t="s">
        <v>119</v>
      </c>
      <c r="B56" s="48" t="s">
        <v>120</v>
      </c>
      <c r="C56" s="49" t="s">
        <v>93</v>
      </c>
      <c r="D56" s="50"/>
      <c r="E56" s="51"/>
      <c r="F56" s="41"/>
      <c r="G56" s="42"/>
      <c r="K56" s="1"/>
      <c r="L56" s="1"/>
      <c r="M56" s="1"/>
    </row>
    <row r="57" spans="1:13" s="43" customFormat="1" ht="12.75">
      <c r="A57" s="22" t="s">
        <v>121</v>
      </c>
      <c r="B57" s="37" t="s">
        <v>88</v>
      </c>
      <c r="C57" s="37" t="s">
        <v>81</v>
      </c>
      <c r="D57" s="37" t="s">
        <v>89</v>
      </c>
      <c r="E57" s="37" t="s">
        <v>81</v>
      </c>
      <c r="F57" s="37" t="s">
        <v>90</v>
      </c>
      <c r="G57" s="37" t="s">
        <v>81</v>
      </c>
      <c r="K57" s="1"/>
      <c r="L57" s="1"/>
      <c r="M57" s="1"/>
    </row>
    <row r="58" spans="1:13" s="52" customFormat="1" ht="12.75">
      <c r="A58" s="47" t="s">
        <v>122</v>
      </c>
      <c r="B58" s="39"/>
      <c r="C58" s="40"/>
      <c r="D58" s="41"/>
      <c r="E58" s="53"/>
      <c r="F58" s="41"/>
      <c r="G58" s="42"/>
      <c r="K58" s="1"/>
      <c r="L58" s="1"/>
      <c r="M58" s="1"/>
    </row>
    <row r="59" spans="1:13" s="52" customFormat="1" ht="12.75">
      <c r="A59" s="47" t="s">
        <v>123</v>
      </c>
      <c r="B59" s="39"/>
      <c r="C59" s="40"/>
      <c r="D59" s="41"/>
      <c r="E59" s="53"/>
      <c r="F59" s="41"/>
      <c r="G59" s="42"/>
      <c r="K59" s="1"/>
      <c r="L59" s="1"/>
      <c r="M59" s="1"/>
    </row>
    <row r="60" spans="1:13" s="11" customFormat="1" ht="12.75">
      <c r="A60" s="35"/>
      <c r="B60" s="54"/>
      <c r="C60" s="54"/>
      <c r="D60" s="54"/>
      <c r="E60" s="54"/>
      <c r="F60" s="55"/>
      <c r="G60" s="55"/>
      <c r="K60" s="1"/>
      <c r="L60" s="1"/>
      <c r="M60" s="1"/>
    </row>
    <row r="61" spans="1:13" s="11" customFormat="1" ht="12.75">
      <c r="A61" s="22" t="s">
        <v>124</v>
      </c>
      <c r="B61" s="56" t="s">
        <v>88</v>
      </c>
      <c r="C61" s="56" t="s">
        <v>81</v>
      </c>
      <c r="D61" s="37" t="s">
        <v>89</v>
      </c>
      <c r="E61" s="37" t="s">
        <v>81</v>
      </c>
      <c r="F61" s="37" t="s">
        <v>90</v>
      </c>
      <c r="G61" s="37" t="s">
        <v>81</v>
      </c>
      <c r="K61" s="1"/>
      <c r="L61" s="1"/>
      <c r="M61" s="1"/>
    </row>
    <row r="62" spans="1:256" s="11" customFormat="1" ht="12.75">
      <c r="A62" s="57" t="s">
        <v>125</v>
      </c>
      <c r="B62" s="39" t="s">
        <v>126</v>
      </c>
      <c r="C62" s="40" t="s">
        <v>93</v>
      </c>
      <c r="D62" s="41"/>
      <c r="E62" s="42"/>
      <c r="F62" s="41"/>
      <c r="G62" s="42"/>
      <c r="H62" s="58"/>
      <c r="I62" s="58"/>
      <c r="J62" s="58"/>
      <c r="K62" s="1"/>
      <c r="L62" s="1"/>
      <c r="M62" s="1"/>
      <c r="N62" s="58"/>
      <c r="O62" s="58"/>
      <c r="P62" s="58"/>
      <c r="IV62" s="58"/>
    </row>
    <row r="63" spans="1:13" s="11" customFormat="1" ht="12.75">
      <c r="A63" s="47" t="s">
        <v>127</v>
      </c>
      <c r="B63" s="39" t="s">
        <v>128</v>
      </c>
      <c r="C63" s="40" t="s">
        <v>93</v>
      </c>
      <c r="D63" s="41"/>
      <c r="E63" s="42"/>
      <c r="F63" s="41"/>
      <c r="G63" s="42"/>
      <c r="K63" s="1"/>
      <c r="L63" s="1"/>
      <c r="M63" s="1"/>
    </row>
    <row r="64" spans="1:13" s="11" customFormat="1" ht="12.75">
      <c r="A64" s="38" t="s">
        <v>129</v>
      </c>
      <c r="B64" s="39" t="s">
        <v>130</v>
      </c>
      <c r="C64" s="40" t="s">
        <v>131</v>
      </c>
      <c r="D64" s="41"/>
      <c r="E64" s="42"/>
      <c r="F64" s="41"/>
      <c r="G64" s="42"/>
      <c r="K64" s="1"/>
      <c r="L64" s="1"/>
      <c r="M64" s="1"/>
    </row>
    <row r="65" spans="1:256" s="58" customFormat="1" ht="12.75">
      <c r="A65" s="38" t="s">
        <v>132</v>
      </c>
      <c r="B65" s="39" t="s">
        <v>133</v>
      </c>
      <c r="C65" s="40"/>
      <c r="D65" s="41"/>
      <c r="E65" s="42"/>
      <c r="F65" s="41"/>
      <c r="G65" s="42"/>
      <c r="H65" s="11"/>
      <c r="I65" s="11"/>
      <c r="J65" s="11"/>
      <c r="K65" s="1"/>
      <c r="L65" s="1"/>
      <c r="M65" s="1"/>
      <c r="N65" s="11"/>
      <c r="O65" s="11"/>
      <c r="P65" s="11"/>
      <c r="IV65" s="11"/>
    </row>
    <row r="66" spans="1:7" ht="12.75">
      <c r="A66" s="14"/>
      <c r="B66" s="15"/>
      <c r="C66" s="15"/>
      <c r="F66" s="59"/>
      <c r="G66" s="59"/>
    </row>
    <row r="67" spans="1:7" ht="12.75">
      <c r="A67" s="11" t="s">
        <v>134</v>
      </c>
      <c r="F67" s="45"/>
      <c r="G67" s="45"/>
    </row>
    <row r="68" spans="1:7" ht="12.75">
      <c r="A68" s="11" t="s">
        <v>135</v>
      </c>
      <c r="F68" s="60"/>
      <c r="G68" s="60"/>
    </row>
    <row r="69" spans="1:7" ht="12.75">
      <c r="A69" s="11" t="s">
        <v>136</v>
      </c>
      <c r="F69" s="45"/>
      <c r="G69" s="45"/>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4722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6" max="255" man="1"/>
  </rowBreaks>
</worksheet>
</file>

<file path=xl/worksheets/sheet20.xml><?xml version="1.0" encoding="utf-8"?>
<worksheet xmlns="http://schemas.openxmlformats.org/spreadsheetml/2006/main" xmlns:r="http://schemas.openxmlformats.org/officeDocument/2006/relationships">
  <dimension ref="A1:G19"/>
  <sheetViews>
    <sheetView workbookViewId="0" topLeftCell="A1">
      <selection activeCell="A1" sqref="A1"/>
    </sheetView>
  </sheetViews>
  <sheetFormatPr defaultColWidth="9.140625" defaultRowHeight="15"/>
  <cols>
    <col min="1" max="1" width="30.57421875" style="1" customWidth="1"/>
    <col min="2" max="2" width="8.421875" style="1" customWidth="1"/>
    <col min="3" max="3" width="21.57421875" style="1" customWidth="1"/>
    <col min="4" max="4" width="8.8515625" style="1" customWidth="1"/>
    <col min="5" max="5" width="30.57421875" style="1" customWidth="1"/>
    <col min="6" max="6" width="8.421875" style="1" customWidth="1"/>
    <col min="7" max="7" width="12.8515625" style="1" customWidth="1"/>
    <col min="8" max="16384" width="8.8515625" style="1" customWidth="1"/>
  </cols>
  <sheetData>
    <row r="1" s="2" customFormat="1" ht="12.75">
      <c r="A1" s="73" t="s">
        <v>1</v>
      </c>
    </row>
    <row r="2" s="2" customFormat="1" ht="12.75">
      <c r="A2" s="73" t="s">
        <v>2</v>
      </c>
    </row>
    <row r="3" spans="1:3" s="2" customFormat="1" ht="12.75">
      <c r="A3" s="73" t="s">
        <v>425</v>
      </c>
      <c r="B3" s="74"/>
      <c r="C3" s="240"/>
    </row>
    <row r="5" ht="12.75">
      <c r="A5" s="1" t="s">
        <v>426</v>
      </c>
    </row>
    <row r="6" ht="12.75">
      <c r="A6" s="1" t="s">
        <v>427</v>
      </c>
    </row>
    <row r="9" spans="1:7" ht="12.75">
      <c r="A9" s="241" t="s">
        <v>428</v>
      </c>
      <c r="B9" s="242"/>
      <c r="C9" s="242"/>
      <c r="E9" s="243" t="s">
        <v>429</v>
      </c>
      <c r="F9" s="242"/>
      <c r="G9" s="244" t="s">
        <v>305</v>
      </c>
    </row>
    <row r="10" spans="1:7" ht="12.75">
      <c r="A10" s="57"/>
      <c r="B10" s="245"/>
      <c r="C10" s="242"/>
      <c r="E10" s="57" t="s">
        <v>430</v>
      </c>
      <c r="F10" s="246">
        <f>0.86+(7*F9)</f>
        <v>0.86</v>
      </c>
      <c r="G10" s="244"/>
    </row>
    <row r="11" spans="1:7" ht="12.75">
      <c r="A11" s="57" t="s">
        <v>431</v>
      </c>
      <c r="B11" s="247" t="e">
        <f>(B9-0.86)/B9</f>
        <v>#DIV/0!</v>
      </c>
      <c r="C11" s="248" t="s">
        <v>432</v>
      </c>
      <c r="E11" s="57" t="s">
        <v>433</v>
      </c>
      <c r="F11" s="247">
        <f>(F10-F13)/F10</f>
        <v>0</v>
      </c>
      <c r="G11" s="249"/>
    </row>
    <row r="12" spans="1:7" ht="12.75">
      <c r="A12" s="57" t="s">
        <v>434</v>
      </c>
      <c r="B12" s="246">
        <f>B9-B13</f>
        <v>-0.86</v>
      </c>
      <c r="C12" s="249"/>
      <c r="E12" s="57" t="s">
        <v>435</v>
      </c>
      <c r="F12" s="246">
        <f>F10-F13</f>
        <v>0</v>
      </c>
      <c r="G12" s="249"/>
    </row>
    <row r="13" spans="1:7" ht="12.75">
      <c r="A13" s="57" t="s">
        <v>436</v>
      </c>
      <c r="B13" s="245">
        <v>0.86</v>
      </c>
      <c r="C13" s="248" t="s">
        <v>437</v>
      </c>
      <c r="E13" s="57" t="s">
        <v>436</v>
      </c>
      <c r="F13" s="245">
        <v>0.86</v>
      </c>
      <c r="G13" s="248" t="s">
        <v>437</v>
      </c>
    </row>
    <row r="15" ht="12.75">
      <c r="A15" s="72" t="s">
        <v>438</v>
      </c>
    </row>
    <row r="17" spans="1:7" ht="12.75" customHeight="1">
      <c r="A17" s="1" t="s">
        <v>439</v>
      </c>
      <c r="E17" s="71" t="s">
        <v>440</v>
      </c>
      <c r="F17" s="71"/>
      <c r="G17" s="71"/>
    </row>
    <row r="18" spans="1:7" ht="12.75" customHeight="1">
      <c r="A18" s="1" t="s">
        <v>441</v>
      </c>
      <c r="E18" s="250" t="s">
        <v>442</v>
      </c>
      <c r="F18" s="250"/>
      <c r="G18" s="250"/>
    </row>
    <row r="19" spans="5:7" ht="12.75" customHeight="1">
      <c r="E19" s="250" t="s">
        <v>443</v>
      </c>
      <c r="F19" s="250"/>
      <c r="G19" s="250"/>
    </row>
  </sheetData>
  <sheetProtection selectLockedCells="1" selectUnlockedCells="1"/>
  <mergeCells count="5">
    <mergeCell ref="A17:B17"/>
    <mergeCell ref="E17:F17"/>
    <mergeCell ref="A18:B18"/>
    <mergeCell ref="E18:G18"/>
    <mergeCell ref="E19:G19"/>
  </mergeCells>
  <dataValidations count="1">
    <dataValidation type="decimal" allowBlank="1" showInputMessage="1" showErrorMessage="1" errorTitle="Enter a valid proportion" error="Please enter a proportion between 0 and 1." sqref="F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C27"/>
  <sheetViews>
    <sheetView workbookViewId="0" topLeftCell="A1">
      <selection activeCell="A1" sqref="A1"/>
    </sheetView>
  </sheetViews>
  <sheetFormatPr defaultColWidth="9.140625" defaultRowHeight="15"/>
  <cols>
    <col min="1" max="1" width="63.8515625" style="1" customWidth="1"/>
    <col min="2" max="2" width="8.421875" style="1" customWidth="1"/>
    <col min="3" max="3" width="12.140625" style="1" customWidth="1"/>
    <col min="4" max="16384" width="8.8515625" style="1" customWidth="1"/>
  </cols>
  <sheetData>
    <row r="1" s="2" customFormat="1" ht="12.75">
      <c r="A1" s="73" t="s">
        <v>1</v>
      </c>
    </row>
    <row r="2" s="2" customFormat="1" ht="12.75">
      <c r="A2" s="73" t="s">
        <v>2</v>
      </c>
    </row>
    <row r="3" s="2" customFormat="1" ht="12.75">
      <c r="A3" s="73" t="s">
        <v>444</v>
      </c>
    </row>
    <row r="5" ht="12.75">
      <c r="A5" s="251" t="s">
        <v>445</v>
      </c>
    </row>
    <row r="6" ht="12.75">
      <c r="A6" s="252" t="s">
        <v>446</v>
      </c>
    </row>
    <row r="7" spans="1:2" ht="12.75">
      <c r="A7" s="252" t="s">
        <v>447</v>
      </c>
      <c r="B7" s="253"/>
    </row>
    <row r="8" ht="12.75">
      <c r="A8" s="252" t="s">
        <v>448</v>
      </c>
    </row>
    <row r="9" ht="12.75">
      <c r="A9" s="254" t="s">
        <v>449</v>
      </c>
    </row>
    <row r="11" spans="1:3" ht="12.75">
      <c r="A11" s="255" t="s">
        <v>450</v>
      </c>
      <c r="B11" s="255"/>
      <c r="C11" s="256" t="s">
        <v>451</v>
      </c>
    </row>
    <row r="12" spans="1:2" ht="12.75">
      <c r="A12" s="257" t="s">
        <v>452</v>
      </c>
      <c r="B12" s="258"/>
    </row>
    <row r="13" spans="1:3" ht="12.75">
      <c r="A13" s="259" t="s">
        <v>453</v>
      </c>
      <c r="B13" s="259"/>
      <c r="C13" s="256" t="s">
        <v>305</v>
      </c>
    </row>
    <row r="14" spans="1:3" ht="12.75">
      <c r="A14" s="260" t="s">
        <v>454</v>
      </c>
      <c r="B14" s="260"/>
      <c r="C14" s="261" t="s">
        <v>305</v>
      </c>
    </row>
    <row r="15" spans="1:3" ht="12.75">
      <c r="A15" s="262" t="s">
        <v>455</v>
      </c>
      <c r="B15" s="262"/>
      <c r="C15" s="263" t="s">
        <v>305</v>
      </c>
    </row>
    <row r="16" spans="1:2" ht="12.75">
      <c r="A16" s="257" t="s">
        <v>456</v>
      </c>
      <c r="B16" s="264"/>
    </row>
    <row r="17" spans="1:2" ht="12.75">
      <c r="A17" s="265" t="s">
        <v>457</v>
      </c>
      <c r="B17" s="266">
        <f>B13*(B14*B15)</f>
        <v>0</v>
      </c>
    </row>
    <row r="18" spans="1:2" ht="12.75">
      <c r="A18" s="267" t="s">
        <v>458</v>
      </c>
      <c r="B18" s="268">
        <f>B17*B11</f>
        <v>0</v>
      </c>
    </row>
    <row r="19" spans="1:2" ht="12.75">
      <c r="A19" s="269" t="s">
        <v>459</v>
      </c>
      <c r="B19" s="270">
        <f>B11-B18</f>
        <v>0</v>
      </c>
    </row>
    <row r="21" ht="12.75">
      <c r="A21" s="1" t="s">
        <v>460</v>
      </c>
    </row>
    <row r="22" ht="12.75">
      <c r="A22" s="1" t="s">
        <v>461</v>
      </c>
    </row>
    <row r="23" ht="12.75">
      <c r="A23" s="271" t="s">
        <v>462</v>
      </c>
    </row>
    <row r="25" ht="12.75">
      <c r="A25" s="71" t="s">
        <v>463</v>
      </c>
    </row>
    <row r="26" ht="12.75">
      <c r="A26" s="71" t="s">
        <v>464</v>
      </c>
    </row>
    <row r="27" ht="12.75">
      <c r="A27" s="71" t="s">
        <v>465</v>
      </c>
    </row>
  </sheetData>
  <sheetProtection selectLockedCells="1" selectUnlockedCells="1"/>
  <dataValidations count="1">
    <dataValidation type="decimal" allowBlank="1" showInputMessage="1" showErrorMessage="1" errorTitle="Enter a valid proportion" error="Please enter a proportion between 0 and 1." sqref="B13:B15">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ols>
    <col min="1" max="1" width="32.00390625" style="272" customWidth="1"/>
    <col min="2" max="2" width="12.00390625" style="272" customWidth="1"/>
    <col min="3" max="3" width="17.421875" style="272" customWidth="1"/>
    <col min="4" max="4" width="19.8515625" style="272" customWidth="1"/>
    <col min="5" max="5" width="20.28125" style="272" customWidth="1"/>
    <col min="6" max="16384" width="8.8515625" style="272" customWidth="1"/>
  </cols>
  <sheetData>
    <row r="1" s="74" customFormat="1" ht="12.75">
      <c r="A1" s="73" t="s">
        <v>1</v>
      </c>
    </row>
    <row r="2" s="74" customFormat="1" ht="12.75">
      <c r="A2" s="73" t="s">
        <v>2</v>
      </c>
    </row>
    <row r="3" s="74" customFormat="1" ht="12.75">
      <c r="A3" s="74" t="s">
        <v>46</v>
      </c>
    </row>
    <row r="5" spans="1:5" ht="12.75">
      <c r="A5" s="273" t="s">
        <v>466</v>
      </c>
      <c r="B5" s="274"/>
      <c r="C5" s="274"/>
      <c r="D5" s="274"/>
      <c r="E5" s="274"/>
    </row>
    <row r="6" spans="1:5" ht="15" customHeight="1">
      <c r="A6" s="275"/>
      <c r="B6" s="276" t="s">
        <v>59</v>
      </c>
      <c r="C6" s="276"/>
      <c r="D6" s="276"/>
      <c r="E6" s="277" t="s">
        <v>288</v>
      </c>
    </row>
    <row r="7" spans="1:5" ht="12.75">
      <c r="A7" s="278" t="s">
        <v>329</v>
      </c>
      <c r="B7" s="279" t="s">
        <v>467</v>
      </c>
      <c r="C7" s="279" t="s">
        <v>468</v>
      </c>
      <c r="D7" s="279" t="s">
        <v>469</v>
      </c>
      <c r="E7" s="280"/>
    </row>
    <row r="8" spans="1:5" ht="12.75">
      <c r="A8" s="279" t="s">
        <v>470</v>
      </c>
      <c r="B8" s="281">
        <f>'DOWNS-E2.4'!E6</f>
        <v>0</v>
      </c>
      <c r="C8" s="282">
        <f>'DOWNS-E2.4'!E7</f>
        <v>0</v>
      </c>
      <c r="D8" s="283">
        <f>'DOWNS-E2.4'!F7</f>
        <v>0</v>
      </c>
      <c r="E8" s="284" t="s">
        <v>471</v>
      </c>
    </row>
    <row r="9" spans="1:5" ht="12.75">
      <c r="A9" s="279" t="s">
        <v>472</v>
      </c>
      <c r="B9" s="282">
        <f>'DOWNS-E2.4'!E8</f>
        <v>0</v>
      </c>
      <c r="C9" s="282">
        <f>'DOWNS-E2.4'!E9</f>
        <v>0</v>
      </c>
      <c r="D9" s="283">
        <f>'DOWNS-E2.4'!F9</f>
        <v>0</v>
      </c>
      <c r="E9" s="285" t="s">
        <v>471</v>
      </c>
    </row>
    <row r="10" spans="1:5" ht="12.75">
      <c r="A10" s="279" t="s">
        <v>473</v>
      </c>
      <c r="B10" s="281">
        <f>'DOWNS-E2.4'!E6+'DOWNS-E2.4'!E8</f>
        <v>0</v>
      </c>
      <c r="C10" s="282">
        <f>('DOWNS-E2.4'!E7+'DOWNS-E2.4'!E9)</f>
        <v>0</v>
      </c>
      <c r="D10" s="286"/>
      <c r="E10" s="285" t="s">
        <v>471</v>
      </c>
    </row>
    <row r="11" spans="1:5" ht="12.75">
      <c r="A11" s="279" t="s">
        <v>474</v>
      </c>
      <c r="B11" s="282">
        <f>'DOWNS-E1.1'!E19</f>
        <v>0</v>
      </c>
      <c r="C11" s="282">
        <f>'DOWNS-E1.1'!E11</f>
        <v>0</v>
      </c>
      <c r="D11" s="283">
        <f>'DOWNS-E1.1'!F11</f>
        <v>0</v>
      </c>
      <c r="E11" s="287" t="s">
        <v>475</v>
      </c>
    </row>
    <row r="12" spans="1:5" ht="12.75">
      <c r="A12" s="288"/>
      <c r="B12" s="288"/>
      <c r="C12" s="288"/>
      <c r="D12" s="288"/>
      <c r="E12" s="288"/>
    </row>
    <row r="13" spans="1:5" ht="12.75">
      <c r="A13" s="273" t="s">
        <v>476</v>
      </c>
      <c r="B13" s="274"/>
      <c r="C13" s="274"/>
      <c r="D13" s="274"/>
      <c r="E13" s="274"/>
    </row>
    <row r="14" spans="1:5" ht="15" customHeight="1">
      <c r="A14" s="275"/>
      <c r="B14" s="276" t="s">
        <v>59</v>
      </c>
      <c r="C14" s="276"/>
      <c r="D14" s="276"/>
      <c r="E14" s="277" t="s">
        <v>288</v>
      </c>
    </row>
    <row r="15" spans="1:5" ht="12.75">
      <c r="A15" s="278" t="s">
        <v>329</v>
      </c>
      <c r="B15" s="279" t="s">
        <v>467</v>
      </c>
      <c r="C15" s="279" t="s">
        <v>477</v>
      </c>
      <c r="D15" s="279" t="s">
        <v>478</v>
      </c>
      <c r="E15" s="280"/>
    </row>
    <row r="16" spans="1:5" ht="12.75">
      <c r="A16" s="279" t="s">
        <v>479</v>
      </c>
      <c r="B16" s="281">
        <f>'DOWNS-E3.4'!E7</f>
        <v>0</v>
      </c>
      <c r="C16" s="278"/>
      <c r="D16" s="278"/>
      <c r="E16" s="284" t="s">
        <v>480</v>
      </c>
    </row>
    <row r="17" spans="1:5" ht="12.75">
      <c r="A17" s="279" t="s">
        <v>481</v>
      </c>
      <c r="B17" s="281">
        <f>'DOWNS-E3.4'!E9</f>
        <v>0</v>
      </c>
      <c r="C17" s="281">
        <f>'DOWNS-E3.4'!E10</f>
        <v>0</v>
      </c>
      <c r="D17" s="283">
        <f>'DOWNS-E3.4'!F10</f>
        <v>0</v>
      </c>
      <c r="E17" s="285" t="s">
        <v>480</v>
      </c>
    </row>
    <row r="18" spans="1:5" ht="12.75">
      <c r="A18" s="279" t="s">
        <v>482</v>
      </c>
      <c r="B18" s="281">
        <f>'DOWNS-E3.4'!E11</f>
        <v>0</v>
      </c>
      <c r="C18" s="281">
        <f>'DOWNS-E3.4'!E12</f>
        <v>0</v>
      </c>
      <c r="D18" s="283">
        <f>'DOWNS-E3.4'!F12</f>
        <v>0</v>
      </c>
      <c r="E18" s="285" t="s">
        <v>480</v>
      </c>
    </row>
    <row r="19" spans="1:5" ht="12.75">
      <c r="A19" s="279" t="s">
        <v>483</v>
      </c>
      <c r="B19" s="281">
        <f>'DOWNS-E3.4'!E13</f>
        <v>0</v>
      </c>
      <c r="C19" s="281">
        <f>'DOWNS-E3.4'!E14</f>
        <v>0</v>
      </c>
      <c r="D19" s="283">
        <f>'DOWNS-E3.4'!F14</f>
        <v>0</v>
      </c>
      <c r="E19" s="285" t="s">
        <v>480</v>
      </c>
    </row>
    <row r="20" spans="1:5" ht="12.75">
      <c r="A20" s="279" t="s">
        <v>399</v>
      </c>
      <c r="B20" s="281">
        <f>'DOWNS-E3.4'!E15</f>
        <v>0</v>
      </c>
      <c r="C20" s="278"/>
      <c r="D20" s="283">
        <f>'DOWNS-E3.4'!F15</f>
        <v>0</v>
      </c>
      <c r="E20" s="287" t="s">
        <v>480</v>
      </c>
    </row>
    <row r="22" ht="12.75">
      <c r="A22" s="289" t="s">
        <v>438</v>
      </c>
    </row>
    <row r="23" ht="12.75">
      <c r="A23" s="18" t="s">
        <v>134</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E55"/>
  <sheetViews>
    <sheetView workbookViewId="0" topLeftCell="A1">
      <selection activeCell="A1" sqref="A1"/>
    </sheetView>
  </sheetViews>
  <sheetFormatPr defaultColWidth="9.140625" defaultRowHeight="15"/>
  <cols>
    <col min="1" max="1" width="30.57421875" style="272" customWidth="1"/>
    <col min="2" max="3" width="21.28125" style="272" customWidth="1"/>
    <col min="4" max="4" width="23.00390625" style="272" customWidth="1"/>
    <col min="5" max="5" width="21.28125" style="272" customWidth="1"/>
    <col min="6" max="16384" width="8.8515625" style="272" customWidth="1"/>
  </cols>
  <sheetData>
    <row r="1" s="74" customFormat="1" ht="12.75">
      <c r="A1" s="73" t="s">
        <v>1</v>
      </c>
    </row>
    <row r="2" s="74" customFormat="1" ht="12.75">
      <c r="A2" s="73" t="s">
        <v>2</v>
      </c>
    </row>
    <row r="3" s="74" customFormat="1" ht="12.75">
      <c r="A3" s="74" t="s">
        <v>48</v>
      </c>
    </row>
    <row r="5" spans="1:5" ht="12.75" customHeight="1">
      <c r="A5" s="290" t="s">
        <v>484</v>
      </c>
      <c r="B5" s="291" t="s">
        <v>485</v>
      </c>
      <c r="C5" s="291"/>
      <c r="D5" s="292"/>
      <c r="E5" s="293"/>
    </row>
    <row r="6" spans="1:5" ht="12.75">
      <c r="A6" s="294" t="s">
        <v>329</v>
      </c>
      <c r="B6" s="294" t="s">
        <v>467</v>
      </c>
      <c r="C6" s="294" t="s">
        <v>486</v>
      </c>
      <c r="D6" s="292"/>
      <c r="E6" s="293"/>
    </row>
    <row r="7" spans="1:5" ht="12.75">
      <c r="A7" s="294" t="s">
        <v>487</v>
      </c>
      <c r="B7" s="295"/>
      <c r="C7" s="295"/>
      <c r="D7" s="292"/>
      <c r="E7" s="293"/>
    </row>
    <row r="8" spans="1:5" ht="12.75">
      <c r="A8" s="294" t="s">
        <v>488</v>
      </c>
      <c r="B8" s="295"/>
      <c r="C8" s="295"/>
      <c r="D8" s="292"/>
      <c r="E8" s="293"/>
    </row>
    <row r="9" spans="1:5" ht="12.75">
      <c r="A9" s="293"/>
      <c r="B9" s="293"/>
      <c r="C9" s="293"/>
      <c r="D9" s="293"/>
      <c r="E9" s="296"/>
    </row>
    <row r="10" spans="1:5" ht="12.75">
      <c r="A10" s="297" t="s">
        <v>489</v>
      </c>
      <c r="B10" s="297" t="s">
        <v>490</v>
      </c>
      <c r="C10" s="298"/>
      <c r="D10" s="298"/>
      <c r="E10" s="293"/>
    </row>
    <row r="11" spans="1:5" ht="12.75">
      <c r="A11" s="299" t="s">
        <v>491</v>
      </c>
      <c r="B11" s="299" t="s">
        <v>492</v>
      </c>
      <c r="C11" s="299" t="s">
        <v>493</v>
      </c>
      <c r="D11" s="299" t="s">
        <v>494</v>
      </c>
      <c r="E11" s="293"/>
    </row>
    <row r="12" spans="1:5" ht="12.75">
      <c r="A12" s="299" t="s">
        <v>495</v>
      </c>
      <c r="B12" s="299"/>
      <c r="C12" s="299"/>
      <c r="D12" s="299"/>
      <c r="E12" s="293"/>
    </row>
    <row r="13" spans="1:5" ht="12.75">
      <c r="A13" s="299" t="s">
        <v>496</v>
      </c>
      <c r="B13" s="299"/>
      <c r="C13" s="300"/>
      <c r="D13" s="300"/>
      <c r="E13" s="293"/>
    </row>
    <row r="14" spans="1:5" ht="12.75">
      <c r="A14" s="299" t="s">
        <v>497</v>
      </c>
      <c r="B14" s="299"/>
      <c r="C14" s="300"/>
      <c r="D14" s="300"/>
      <c r="E14" s="293"/>
    </row>
    <row r="15" spans="1:5" ht="12.75">
      <c r="A15" s="299" t="s">
        <v>498</v>
      </c>
      <c r="B15" s="299"/>
      <c r="C15" s="299"/>
      <c r="D15" s="299"/>
      <c r="E15" s="293"/>
    </row>
    <row r="16" spans="1:5" ht="12.75">
      <c r="A16" s="299" t="s">
        <v>499</v>
      </c>
      <c r="B16" s="299"/>
      <c r="C16" s="299"/>
      <c r="D16" s="299"/>
      <c r="E16" s="293"/>
    </row>
    <row r="17" spans="1:5" ht="12.75">
      <c r="A17" s="293"/>
      <c r="B17" s="293"/>
      <c r="C17" s="293"/>
      <c r="D17" s="293"/>
      <c r="E17" s="296"/>
    </row>
    <row r="18" spans="1:5" ht="12.75">
      <c r="A18" s="297" t="s">
        <v>500</v>
      </c>
      <c r="B18" s="297" t="s">
        <v>501</v>
      </c>
      <c r="C18" s="298"/>
      <c r="D18" s="298"/>
      <c r="E18" s="293"/>
    </row>
    <row r="19" spans="1:5" ht="12.75">
      <c r="A19" s="299" t="s">
        <v>491</v>
      </c>
      <c r="B19" s="299" t="s">
        <v>492</v>
      </c>
      <c r="C19" s="299" t="s">
        <v>493</v>
      </c>
      <c r="D19" s="299" t="s">
        <v>494</v>
      </c>
      <c r="E19" s="293"/>
    </row>
    <row r="20" spans="1:5" ht="12.75">
      <c r="A20" s="299" t="s">
        <v>495</v>
      </c>
      <c r="B20" s="299"/>
      <c r="C20" s="299"/>
      <c r="D20" s="299"/>
      <c r="E20" s="293"/>
    </row>
    <row r="21" spans="1:5" ht="12.75">
      <c r="A21" s="299" t="s">
        <v>496</v>
      </c>
      <c r="B21" s="299"/>
      <c r="C21" s="300"/>
      <c r="D21" s="300"/>
      <c r="E21" s="293"/>
    </row>
    <row r="22" spans="1:5" ht="12.75">
      <c r="A22" s="299" t="s">
        <v>497</v>
      </c>
      <c r="B22" s="299"/>
      <c r="C22" s="300"/>
      <c r="D22" s="300"/>
      <c r="E22" s="293"/>
    </row>
    <row r="23" spans="1:5" ht="12.75">
      <c r="A23" s="299" t="s">
        <v>498</v>
      </c>
      <c r="B23" s="299"/>
      <c r="C23" s="299"/>
      <c r="D23" s="299"/>
      <c r="E23" s="293"/>
    </row>
    <row r="24" spans="1:5" ht="12.75">
      <c r="A24" s="299" t="s">
        <v>499</v>
      </c>
      <c r="B24" s="299"/>
      <c r="C24" s="299"/>
      <c r="D24" s="299"/>
      <c r="E24" s="293"/>
    </row>
    <row r="25" spans="1:5" ht="12.75">
      <c r="A25" s="293"/>
      <c r="B25" s="293"/>
      <c r="C25" s="293"/>
      <c r="D25" s="293"/>
      <c r="E25" s="296"/>
    </row>
    <row r="26" spans="1:5" ht="12.75">
      <c r="A26" s="297" t="s">
        <v>502</v>
      </c>
      <c r="B26" s="297" t="s">
        <v>503</v>
      </c>
      <c r="C26" s="298"/>
      <c r="D26" s="298"/>
      <c r="E26" s="293"/>
    </row>
    <row r="27" spans="1:5" ht="12.75">
      <c r="A27" s="299" t="s">
        <v>491</v>
      </c>
      <c r="B27" s="299" t="s">
        <v>492</v>
      </c>
      <c r="C27" s="299" t="s">
        <v>504</v>
      </c>
      <c r="D27" s="299" t="s">
        <v>505</v>
      </c>
      <c r="E27" s="293"/>
    </row>
    <row r="28" spans="1:5" ht="12.75">
      <c r="A28" s="299" t="s">
        <v>506</v>
      </c>
      <c r="B28" s="299"/>
      <c r="C28" s="299"/>
      <c r="D28" s="299"/>
      <c r="E28" s="293"/>
    </row>
    <row r="29" spans="1:5" ht="12.75">
      <c r="A29" s="299" t="s">
        <v>507</v>
      </c>
      <c r="B29" s="299"/>
      <c r="C29" s="299"/>
      <c r="D29" s="299"/>
      <c r="E29" s="293"/>
    </row>
    <row r="30" spans="1:5" ht="12.75">
      <c r="A30" s="299" t="s">
        <v>508</v>
      </c>
      <c r="B30" s="299"/>
      <c r="C30" s="299"/>
      <c r="D30" s="299"/>
      <c r="E30" s="293"/>
    </row>
    <row r="31" spans="1:5" ht="12.75">
      <c r="A31" s="299" t="s">
        <v>499</v>
      </c>
      <c r="B31" s="299"/>
      <c r="C31" s="299"/>
      <c r="D31" s="299"/>
      <c r="E31" s="293"/>
    </row>
    <row r="32" spans="1:5" ht="12.75">
      <c r="A32" s="299"/>
      <c r="B32" s="299"/>
      <c r="C32" s="299"/>
      <c r="D32" s="299"/>
      <c r="E32" s="293"/>
    </row>
    <row r="33" spans="1:5" ht="12.75">
      <c r="A33" s="299"/>
      <c r="B33" s="299"/>
      <c r="C33" s="299"/>
      <c r="D33" s="299"/>
      <c r="E33" s="293"/>
    </row>
    <row r="34" spans="1:5" ht="12.75">
      <c r="A34" s="299"/>
      <c r="B34" s="299"/>
      <c r="C34" s="299"/>
      <c r="D34" s="299"/>
      <c r="E34" s="293"/>
    </row>
    <row r="35" spans="1:5" ht="12.75">
      <c r="A35" s="293"/>
      <c r="B35" s="293"/>
      <c r="C35" s="293"/>
      <c r="D35" s="293"/>
      <c r="E35" s="296"/>
    </row>
    <row r="36" spans="1:5" ht="12.75">
      <c r="A36" s="297" t="s">
        <v>509</v>
      </c>
      <c r="B36" s="297" t="s">
        <v>510</v>
      </c>
      <c r="C36" s="298"/>
      <c r="D36" s="298"/>
      <c r="E36" s="293"/>
    </row>
    <row r="37" spans="1:5" ht="12.75">
      <c r="A37" s="299" t="s">
        <v>491</v>
      </c>
      <c r="B37" s="299" t="s">
        <v>492</v>
      </c>
      <c r="C37" s="299" t="s">
        <v>504</v>
      </c>
      <c r="D37" s="299" t="s">
        <v>505</v>
      </c>
      <c r="E37" s="293"/>
    </row>
    <row r="38" spans="1:5" ht="12.75">
      <c r="A38" s="299" t="s">
        <v>506</v>
      </c>
      <c r="B38" s="299"/>
      <c r="C38" s="299"/>
      <c r="D38" s="299"/>
      <c r="E38" s="293"/>
    </row>
    <row r="39" spans="1:5" ht="12.75">
      <c r="A39" s="299" t="s">
        <v>507</v>
      </c>
      <c r="B39" s="299"/>
      <c r="C39" s="299"/>
      <c r="D39" s="299"/>
      <c r="E39" s="293"/>
    </row>
    <row r="40" spans="1:5" ht="12.75">
      <c r="A40" s="299" t="s">
        <v>508</v>
      </c>
      <c r="B40" s="299"/>
      <c r="C40" s="299"/>
      <c r="D40" s="299"/>
      <c r="E40" s="293"/>
    </row>
    <row r="41" spans="1:5" ht="12.75">
      <c r="A41" s="299" t="s">
        <v>499</v>
      </c>
      <c r="B41" s="299"/>
      <c r="C41" s="299"/>
      <c r="D41" s="299"/>
      <c r="E41" s="293"/>
    </row>
    <row r="42" spans="1:5" ht="12.75">
      <c r="A42" s="293"/>
      <c r="B42" s="293"/>
      <c r="C42" s="293"/>
      <c r="D42" s="293"/>
      <c r="E42" s="296"/>
    </row>
    <row r="43" spans="1:5" ht="12.75">
      <c r="A43" s="297" t="s">
        <v>511</v>
      </c>
      <c r="B43" s="297" t="s">
        <v>512</v>
      </c>
      <c r="C43" s="298"/>
      <c r="D43" s="298"/>
      <c r="E43" s="298"/>
    </row>
    <row r="44" spans="1:5" ht="12.75">
      <c r="A44" s="301"/>
      <c r="B44" s="301" t="s">
        <v>513</v>
      </c>
      <c r="C44" s="301"/>
      <c r="D44" s="301" t="s">
        <v>514</v>
      </c>
      <c r="E44" s="301"/>
    </row>
    <row r="45" spans="1:5" ht="12.75">
      <c r="A45" s="299" t="s">
        <v>329</v>
      </c>
      <c r="B45" s="299" t="s">
        <v>515</v>
      </c>
      <c r="C45" s="299" t="s">
        <v>486</v>
      </c>
      <c r="D45" s="299" t="s">
        <v>515</v>
      </c>
      <c r="E45" s="299" t="s">
        <v>486</v>
      </c>
    </row>
    <row r="46" spans="1:5" ht="12.75">
      <c r="A46" s="302" t="s">
        <v>516</v>
      </c>
      <c r="B46" s="303"/>
      <c r="C46" s="303"/>
      <c r="D46" s="303"/>
      <c r="E46" s="304"/>
    </row>
    <row r="47" spans="1:5" ht="12.75">
      <c r="A47" s="299" t="s">
        <v>517</v>
      </c>
      <c r="B47" s="305">
        <f>'DOWNS-NA1'!B8</f>
        <v>0</v>
      </c>
      <c r="C47" s="306">
        <f>'DOWNS-NA1'!C8</f>
        <v>0</v>
      </c>
      <c r="D47" s="307"/>
      <c r="E47" s="307"/>
    </row>
    <row r="48" spans="1:5" ht="12.75">
      <c r="A48" s="299" t="s">
        <v>518</v>
      </c>
      <c r="B48" s="306">
        <f>'DOWNS-NA1'!B9</f>
        <v>0</v>
      </c>
      <c r="C48" s="306">
        <f>'DOWNS-NA1'!C9</f>
        <v>0</v>
      </c>
      <c r="D48" s="307"/>
      <c r="E48" s="307"/>
    </row>
    <row r="49" spans="1:5" ht="12.75">
      <c r="A49" s="299" t="s">
        <v>519</v>
      </c>
      <c r="B49" s="305">
        <f>'DOWNS-NA1'!B10</f>
        <v>0</v>
      </c>
      <c r="C49" s="306">
        <f>'DOWNS-NA1'!C10</f>
        <v>0</v>
      </c>
      <c r="D49" s="307"/>
      <c r="E49" s="307"/>
    </row>
    <row r="50" spans="1:5" ht="12.75">
      <c r="A50" s="302" t="s">
        <v>520</v>
      </c>
      <c r="B50" s="303"/>
      <c r="C50" s="303"/>
      <c r="D50" s="303"/>
      <c r="E50" s="304"/>
    </row>
    <row r="51" spans="1:5" ht="12.75">
      <c r="A51" s="299" t="s">
        <v>207</v>
      </c>
      <c r="B51" s="307"/>
      <c r="C51" s="307"/>
      <c r="D51" s="307"/>
      <c r="E51" s="307"/>
    </row>
    <row r="52" spans="1:5" ht="12.75">
      <c r="A52" s="302" t="s">
        <v>521</v>
      </c>
      <c r="B52" s="303"/>
      <c r="C52" s="303"/>
      <c r="D52" s="303"/>
      <c r="E52" s="304"/>
    </row>
    <row r="53" spans="1:5" ht="12.75">
      <c r="A53" s="299" t="s">
        <v>522</v>
      </c>
      <c r="B53" s="305">
        <f>'DOWNS-NA1'!B17</f>
        <v>0</v>
      </c>
      <c r="C53" s="305">
        <f>'DOWNS-NA1'!C17</f>
        <v>0</v>
      </c>
      <c r="D53" s="307"/>
      <c r="E53" s="307"/>
    </row>
    <row r="54" spans="1:5" ht="12.75">
      <c r="A54" s="299" t="s">
        <v>523</v>
      </c>
      <c r="B54" s="305">
        <f>'DOWNS-NA1'!B18</f>
        <v>0</v>
      </c>
      <c r="C54" s="305">
        <f>'DOWNS-NA1'!C18</f>
        <v>0</v>
      </c>
      <c r="D54" s="307"/>
      <c r="E54" s="307"/>
    </row>
    <row r="55" spans="1:5" ht="12.75">
      <c r="A55" s="299" t="s">
        <v>524</v>
      </c>
      <c r="B55" s="305">
        <f>'DOWNS-NA1'!B19</f>
        <v>0</v>
      </c>
      <c r="C55" s="305">
        <f>'DOWNS-NA1'!C19</f>
        <v>0</v>
      </c>
      <c r="D55" s="307"/>
      <c r="E55" s="307"/>
    </row>
  </sheetData>
  <sheetProtection selectLockedCells="1" selectUnlockedCells="1"/>
  <mergeCells count="3">
    <mergeCell ref="B5:C5"/>
    <mergeCell ref="B44:C44"/>
    <mergeCell ref="D44:E4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4"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7.8515625" style="1" customWidth="1"/>
    <col min="2" max="7" width="11.00390625" style="1" customWidth="1"/>
    <col min="8" max="16384" width="8.8515625" style="1" customWidth="1"/>
  </cols>
  <sheetData>
    <row r="1" ht="12.75">
      <c r="A1" s="2" t="s">
        <v>1</v>
      </c>
    </row>
    <row r="2" spans="1:6" ht="12.75">
      <c r="A2" s="61" t="s">
        <v>51</v>
      </c>
      <c r="B2" s="61"/>
      <c r="C2" s="61"/>
      <c r="D2" s="61"/>
      <c r="E2" s="61"/>
      <c r="F2" s="61"/>
    </row>
    <row r="3" spans="1:6" ht="12.75">
      <c r="A3" s="61" t="s">
        <v>137</v>
      </c>
      <c r="B3" s="61"/>
      <c r="C3" s="61"/>
      <c r="D3" s="61"/>
      <c r="E3" s="61"/>
      <c r="F3" s="61"/>
    </row>
    <row r="5" spans="1:4" s="52" customFormat="1" ht="12.75" customHeight="1">
      <c r="A5" s="62" t="s">
        <v>138</v>
      </c>
      <c r="B5" s="62"/>
      <c r="C5" s="62"/>
      <c r="D5" s="63"/>
    </row>
    <row r="6" spans="1:3" s="52" customFormat="1" ht="12.75">
      <c r="A6" s="63"/>
      <c r="B6" s="63"/>
      <c r="C6" s="63"/>
    </row>
    <row r="7" s="52" customFormat="1" ht="12.75">
      <c r="A7" s="63" t="s">
        <v>139</v>
      </c>
    </row>
    <row r="8" s="52" customFormat="1" ht="12.75">
      <c r="A8" s="64" t="s">
        <v>54</v>
      </c>
    </row>
    <row r="9" s="52" customFormat="1" ht="12.75">
      <c r="A9" s="64" t="s">
        <v>55</v>
      </c>
    </row>
    <row r="10" s="52" customFormat="1" ht="12.75"/>
    <row r="11" spans="1:7" s="52" customFormat="1" ht="12.75">
      <c r="A11" s="65" t="s">
        <v>140</v>
      </c>
      <c r="B11" s="56" t="s">
        <v>88</v>
      </c>
      <c r="C11" s="56" t="s">
        <v>81</v>
      </c>
      <c r="D11" s="56" t="s">
        <v>89</v>
      </c>
      <c r="E11" s="56" t="s">
        <v>81</v>
      </c>
      <c r="F11" s="56" t="s">
        <v>90</v>
      </c>
      <c r="G11" s="56" t="s">
        <v>81</v>
      </c>
    </row>
    <row r="12" spans="1:7" s="52" customFormat="1" ht="12.75">
      <c r="A12" s="47" t="s">
        <v>141</v>
      </c>
      <c r="B12" s="66" t="s">
        <v>142</v>
      </c>
      <c r="C12" s="67" t="s">
        <v>131</v>
      </c>
      <c r="D12" s="41"/>
      <c r="E12" s="42"/>
      <c r="F12" s="41"/>
      <c r="G12" s="42"/>
    </row>
    <row r="13" spans="1:7" s="52" customFormat="1" ht="12.75">
      <c r="A13" s="47" t="s">
        <v>143</v>
      </c>
      <c r="B13" s="66" t="s">
        <v>144</v>
      </c>
      <c r="C13" s="67" t="s">
        <v>131</v>
      </c>
      <c r="D13" s="41"/>
      <c r="E13" s="42"/>
      <c r="F13" s="41"/>
      <c r="G13" s="42"/>
    </row>
    <row r="14" spans="1:7" s="52" customFormat="1" ht="12.75">
      <c r="A14" s="47" t="s">
        <v>145</v>
      </c>
      <c r="B14" s="66" t="s">
        <v>146</v>
      </c>
      <c r="C14" s="67" t="s">
        <v>131</v>
      </c>
      <c r="D14" s="41"/>
      <c r="E14" s="42"/>
      <c r="F14" s="41"/>
      <c r="G14" s="42"/>
    </row>
    <row r="15" spans="1:13" s="52" customFormat="1" ht="12.75">
      <c r="A15" s="47" t="s">
        <v>147</v>
      </c>
      <c r="B15" s="66" t="s">
        <v>148</v>
      </c>
      <c r="C15" s="67" t="s">
        <v>131</v>
      </c>
      <c r="D15" s="41"/>
      <c r="E15" s="42"/>
      <c r="F15" s="41"/>
      <c r="G15" s="42"/>
      <c r="M15" s="63"/>
    </row>
    <row r="16" spans="1:13" s="52" customFormat="1" ht="12.75">
      <c r="A16" s="47" t="s">
        <v>149</v>
      </c>
      <c r="B16" s="66" t="s">
        <v>150</v>
      </c>
      <c r="C16" s="67" t="s">
        <v>131</v>
      </c>
      <c r="D16" s="41"/>
      <c r="E16" s="42"/>
      <c r="F16" s="41"/>
      <c r="G16" s="42"/>
      <c r="M16" s="68"/>
    </row>
    <row r="17" spans="1:13" s="52" customFormat="1" ht="12.75">
      <c r="A17" s="47" t="s">
        <v>151</v>
      </c>
      <c r="B17" s="66" t="s">
        <v>152</v>
      </c>
      <c r="C17" s="67" t="s">
        <v>131</v>
      </c>
      <c r="D17" s="41"/>
      <c r="E17" s="42"/>
      <c r="F17" s="41"/>
      <c r="G17" s="42"/>
      <c r="M17" s="63"/>
    </row>
    <row r="18" spans="1:13" s="52" customFormat="1" ht="12.75">
      <c r="A18" s="47" t="s">
        <v>153</v>
      </c>
      <c r="B18" s="66" t="s">
        <v>154</v>
      </c>
      <c r="C18" s="67" t="s">
        <v>131</v>
      </c>
      <c r="D18" s="41"/>
      <c r="E18" s="42"/>
      <c r="F18" s="41"/>
      <c r="G18" s="42"/>
      <c r="M18" s="63"/>
    </row>
    <row r="19" spans="1:13" s="52" customFormat="1" ht="12.75">
      <c r="A19" s="47" t="s">
        <v>155</v>
      </c>
      <c r="B19" s="66" t="s">
        <v>156</v>
      </c>
      <c r="C19" s="67" t="s">
        <v>131</v>
      </c>
      <c r="D19" s="41"/>
      <c r="E19" s="42"/>
      <c r="F19" s="41"/>
      <c r="G19" s="42"/>
      <c r="M19" s="63"/>
    </row>
    <row r="20" spans="1:7" s="52" customFormat="1" ht="12.75">
      <c r="A20" s="69"/>
      <c r="B20" s="69"/>
      <c r="C20" s="69"/>
      <c r="D20" s="69"/>
      <c r="E20" s="69"/>
      <c r="F20" s="69"/>
      <c r="G20" s="69"/>
    </row>
    <row r="21" spans="1:7" s="52" customFormat="1" ht="12.75">
      <c r="A21" s="56" t="s">
        <v>157</v>
      </c>
      <c r="B21" s="56" t="s">
        <v>88</v>
      </c>
      <c r="C21" s="56" t="s">
        <v>81</v>
      </c>
      <c r="D21" s="56" t="s">
        <v>89</v>
      </c>
      <c r="E21" s="56" t="s">
        <v>81</v>
      </c>
      <c r="F21" s="56" t="s">
        <v>90</v>
      </c>
      <c r="G21" s="56" t="s">
        <v>81</v>
      </c>
    </row>
    <row r="22" spans="1:7" s="52" customFormat="1" ht="12.75">
      <c r="A22" s="47" t="s">
        <v>158</v>
      </c>
      <c r="B22" s="66" t="s">
        <v>159</v>
      </c>
      <c r="C22" s="67" t="s">
        <v>160</v>
      </c>
      <c r="D22" s="41"/>
      <c r="E22" s="42"/>
      <c r="F22" s="41"/>
      <c r="G22" s="42"/>
    </row>
    <row r="23" spans="1:7" s="52" customFormat="1" ht="12.75">
      <c r="A23" s="47" t="s">
        <v>161</v>
      </c>
      <c r="B23" s="66" t="s">
        <v>162</v>
      </c>
      <c r="C23" s="67" t="s">
        <v>160</v>
      </c>
      <c r="D23" s="41"/>
      <c r="E23" s="42"/>
      <c r="F23" s="41"/>
      <c r="G23" s="42"/>
    </row>
    <row r="24" spans="1:7" s="52" customFormat="1" ht="12.75">
      <c r="A24" s="47" t="s">
        <v>163</v>
      </c>
      <c r="B24" s="66" t="s">
        <v>164</v>
      </c>
      <c r="C24" s="67" t="s">
        <v>160</v>
      </c>
      <c r="D24" s="41"/>
      <c r="E24" s="42"/>
      <c r="F24" s="41"/>
      <c r="G24" s="42"/>
    </row>
    <row r="25" spans="1:7" s="52" customFormat="1" ht="12.75">
      <c r="A25" s="47" t="s">
        <v>165</v>
      </c>
      <c r="B25" s="66" t="s">
        <v>166</v>
      </c>
      <c r="C25" s="67" t="s">
        <v>160</v>
      </c>
      <c r="D25" s="41"/>
      <c r="E25" s="42"/>
      <c r="F25" s="41"/>
      <c r="G25" s="42"/>
    </row>
    <row r="26" spans="1:7" s="52" customFormat="1" ht="12.75">
      <c r="A26" s="47" t="s">
        <v>167</v>
      </c>
      <c r="B26" s="66"/>
      <c r="C26" s="67"/>
      <c r="D26" s="41"/>
      <c r="E26" s="53"/>
      <c r="F26" s="41"/>
      <c r="G26" s="42"/>
    </row>
    <row r="27" spans="1:7" s="52" customFormat="1" ht="12.75">
      <c r="A27" s="47" t="s">
        <v>168</v>
      </c>
      <c r="B27" s="66"/>
      <c r="C27" s="67"/>
      <c r="D27" s="41"/>
      <c r="E27" s="53"/>
      <c r="F27" s="41"/>
      <c r="G27" s="42"/>
    </row>
    <row r="28" spans="1:7" s="52" customFormat="1" ht="12.75">
      <c r="A28" s="47" t="s">
        <v>169</v>
      </c>
      <c r="B28" s="66"/>
      <c r="C28" s="67"/>
      <c r="D28" s="41"/>
      <c r="E28" s="53"/>
      <c r="F28" s="41"/>
      <c r="G28" s="42"/>
    </row>
    <row r="29" spans="1:7" s="52" customFormat="1" ht="12.75">
      <c r="A29" s="47" t="s">
        <v>170</v>
      </c>
      <c r="B29" s="66"/>
      <c r="C29" s="67"/>
      <c r="D29" s="70"/>
      <c r="E29" s="53"/>
      <c r="F29" s="41"/>
      <c r="G29" s="42"/>
    </row>
    <row r="30" spans="1:7" s="52" customFormat="1" ht="12.75">
      <c r="A30" s="47" t="s">
        <v>171</v>
      </c>
      <c r="B30" s="66"/>
      <c r="C30" s="67"/>
      <c r="D30" s="70"/>
      <c r="E30" s="53"/>
      <c r="F30" s="41"/>
      <c r="G30" s="42"/>
    </row>
    <row r="31" spans="1:7" s="52" customFormat="1" ht="12.75">
      <c r="A31" s="47" t="s">
        <v>172</v>
      </c>
      <c r="B31" s="66"/>
      <c r="C31" s="67"/>
      <c r="D31" s="70"/>
      <c r="E31" s="53"/>
      <c r="F31" s="41"/>
      <c r="G31" s="42"/>
    </row>
    <row r="32" spans="1:7" s="52" customFormat="1" ht="12.75">
      <c r="A32" s="47" t="s">
        <v>173</v>
      </c>
      <c r="B32" s="66"/>
      <c r="C32" s="67"/>
      <c r="D32" s="70"/>
      <c r="E32" s="53"/>
      <c r="F32" s="41"/>
      <c r="G32" s="42"/>
    </row>
    <row r="33" spans="1:7" s="52" customFormat="1" ht="12.75">
      <c r="A33" s="47" t="s">
        <v>174</v>
      </c>
      <c r="B33" s="66"/>
      <c r="C33" s="67"/>
      <c r="D33" s="70"/>
      <c r="E33" s="53"/>
      <c r="F33" s="41"/>
      <c r="G33" s="42"/>
    </row>
    <row r="34" spans="1:7" s="52" customFormat="1" ht="12.75">
      <c r="A34" s="47" t="s">
        <v>175</v>
      </c>
      <c r="B34" s="66"/>
      <c r="C34" s="67"/>
      <c r="D34" s="70"/>
      <c r="E34" s="53"/>
      <c r="F34" s="41"/>
      <c r="G34" s="42"/>
    </row>
    <row r="35" spans="1:7" s="52" customFormat="1" ht="12.75">
      <c r="A35" s="47" t="s">
        <v>176</v>
      </c>
      <c r="B35" s="66"/>
      <c r="C35" s="67"/>
      <c r="D35" s="70"/>
      <c r="E35" s="53"/>
      <c r="F35" s="41"/>
      <c r="G35" s="42"/>
    </row>
    <row r="36" spans="1:7" s="52" customFormat="1" ht="12.75">
      <c r="A36" s="47" t="s">
        <v>177</v>
      </c>
      <c r="B36" s="66"/>
      <c r="C36" s="67"/>
      <c r="D36" s="70"/>
      <c r="E36" s="53"/>
      <c r="F36" s="41"/>
      <c r="G36" s="42"/>
    </row>
    <row r="37" spans="1:7" s="52" customFormat="1" ht="12.75">
      <c r="A37" s="47" t="s">
        <v>178</v>
      </c>
      <c r="B37" s="66"/>
      <c r="C37" s="67"/>
      <c r="D37" s="70"/>
      <c r="E37" s="53"/>
      <c r="F37" s="41"/>
      <c r="G37" s="42"/>
    </row>
    <row r="38" spans="1:7" s="52" customFormat="1" ht="12.75">
      <c r="A38" s="47" t="s">
        <v>179</v>
      </c>
      <c r="B38" s="66"/>
      <c r="C38" s="67"/>
      <c r="D38" s="70"/>
      <c r="E38" s="53"/>
      <c r="F38" s="41"/>
      <c r="G38" s="42"/>
    </row>
    <row r="39" spans="1:7" s="52" customFormat="1" ht="12.75">
      <c r="A39" s="47" t="s">
        <v>180</v>
      </c>
      <c r="B39" s="66"/>
      <c r="C39" s="67"/>
      <c r="D39" s="70"/>
      <c r="E39" s="53"/>
      <c r="F39" s="41"/>
      <c r="G39" s="42"/>
    </row>
    <row r="40" spans="1:7" s="52" customFormat="1" ht="12.75">
      <c r="A40" s="69"/>
      <c r="B40" s="69"/>
      <c r="C40" s="69"/>
      <c r="D40" s="69"/>
      <c r="E40" s="69"/>
      <c r="F40" s="69"/>
      <c r="G40" s="69"/>
    </row>
    <row r="41" spans="1:7" s="52" customFormat="1" ht="12.75">
      <c r="A41" s="56" t="s">
        <v>181</v>
      </c>
      <c r="B41" s="56" t="s">
        <v>88</v>
      </c>
      <c r="C41" s="56" t="s">
        <v>81</v>
      </c>
      <c r="D41" s="56" t="s">
        <v>89</v>
      </c>
      <c r="E41" s="56" t="s">
        <v>81</v>
      </c>
      <c r="F41" s="56" t="s">
        <v>90</v>
      </c>
      <c r="G41" s="56" t="s">
        <v>81</v>
      </c>
    </row>
    <row r="42" spans="1:7" s="52" customFormat="1" ht="12.75">
      <c r="A42" s="47" t="s">
        <v>182</v>
      </c>
      <c r="B42" s="66"/>
      <c r="C42" s="67"/>
      <c r="D42" s="70"/>
      <c r="E42" s="53"/>
      <c r="F42" s="41"/>
      <c r="G42" s="42"/>
    </row>
    <row r="43" spans="1:7" s="52" customFormat="1" ht="12.75">
      <c r="A43" s="47" t="s">
        <v>183</v>
      </c>
      <c r="B43" s="66"/>
      <c r="C43" s="67"/>
      <c r="D43" s="70"/>
      <c r="E43" s="53"/>
      <c r="F43" s="41"/>
      <c r="G43" s="42"/>
    </row>
    <row r="44" spans="1:7" s="52" customFormat="1" ht="12.75">
      <c r="A44" s="47" t="s">
        <v>184</v>
      </c>
      <c r="B44" s="66"/>
      <c r="C44" s="67"/>
      <c r="D44" s="70"/>
      <c r="E44" s="53"/>
      <c r="F44" s="41"/>
      <c r="G44" s="42"/>
    </row>
    <row r="45" spans="1:7" s="52" customFormat="1" ht="12.75">
      <c r="A45" s="47" t="s">
        <v>185</v>
      </c>
      <c r="B45" s="66"/>
      <c r="C45" s="67"/>
      <c r="D45" s="70"/>
      <c r="E45" s="53"/>
      <c r="F45" s="41"/>
      <c r="G45" s="42"/>
    </row>
    <row r="46" spans="1:7" s="52" customFormat="1" ht="12.75">
      <c r="A46" s="47" t="s">
        <v>186</v>
      </c>
      <c r="B46" s="66"/>
      <c r="C46" s="67"/>
      <c r="D46" s="70"/>
      <c r="E46" s="53"/>
      <c r="F46" s="41"/>
      <c r="G46" s="42"/>
    </row>
    <row r="47" spans="1:7" s="52" customFormat="1" ht="12.75">
      <c r="A47" s="47" t="s">
        <v>187</v>
      </c>
      <c r="B47" s="66"/>
      <c r="C47" s="67"/>
      <c r="D47" s="70"/>
      <c r="E47" s="53"/>
      <c r="F47" s="41"/>
      <c r="G47" s="42"/>
    </row>
    <row r="48" spans="1:7" s="52" customFormat="1" ht="12.75">
      <c r="A48" s="47" t="s">
        <v>188</v>
      </c>
      <c r="B48" s="66"/>
      <c r="C48" s="67"/>
      <c r="D48" s="70"/>
      <c r="E48" s="53"/>
      <c r="F48" s="41"/>
      <c r="G48" s="42"/>
    </row>
    <row r="49" spans="1:7" s="52" customFormat="1" ht="12.75">
      <c r="A49" s="47" t="s">
        <v>189</v>
      </c>
      <c r="B49" s="66"/>
      <c r="C49" s="67"/>
      <c r="D49" s="70"/>
      <c r="E49" s="53"/>
      <c r="F49" s="41"/>
      <c r="G49" s="42"/>
    </row>
    <row r="50" spans="1:7" s="52" customFormat="1" ht="12.75">
      <c r="A50" s="47" t="s">
        <v>190</v>
      </c>
      <c r="B50" s="66"/>
      <c r="C50" s="67"/>
      <c r="D50" s="70"/>
      <c r="E50" s="53"/>
      <c r="F50" s="41"/>
      <c r="G50" s="42"/>
    </row>
    <row r="51" spans="1:7" s="52" customFormat="1" ht="12.75">
      <c r="A51" s="47" t="s">
        <v>191</v>
      </c>
      <c r="B51" s="66"/>
      <c r="C51" s="67"/>
      <c r="D51" s="70"/>
      <c r="E51" s="53"/>
      <c r="F51" s="41"/>
      <c r="G51" s="42"/>
    </row>
    <row r="52" spans="1:7" s="52" customFormat="1" ht="12.75">
      <c r="A52" s="47" t="s">
        <v>192</v>
      </c>
      <c r="B52" s="66"/>
      <c r="C52" s="67"/>
      <c r="D52" s="70"/>
      <c r="E52" s="53"/>
      <c r="F52" s="41"/>
      <c r="G52" s="42"/>
    </row>
    <row r="53" spans="2:7" ht="12.75">
      <c r="B53" s="71"/>
      <c r="C53" s="71"/>
      <c r="D53" s="71"/>
      <c r="E53" s="71"/>
      <c r="F53" s="71"/>
      <c r="G53" s="71"/>
    </row>
    <row r="54" ht="12.75">
      <c r="A54" s="1" t="s">
        <v>135</v>
      </c>
    </row>
    <row r="55" ht="12.75">
      <c r="A55" s="1" t="s">
        <v>193</v>
      </c>
    </row>
    <row r="56" ht="12.75">
      <c r="A56" s="1" t="s">
        <v>136</v>
      </c>
    </row>
    <row r="57" ht="12.75">
      <c r="A57" s="1" t="s">
        <v>194</v>
      </c>
    </row>
  </sheetData>
  <sheetProtection selectLockedCells="1" selectUnlockedCells="1"/>
  <mergeCells count="1">
    <mergeCell ref="A5:C5"/>
  </mergeCells>
  <printOptions/>
  <pageMargins left="0.2361111111111111" right="0.2361111111111111" top="0.3958333333333333" bottom="0.4722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42.00390625" style="72" customWidth="1"/>
    <col min="2" max="3" width="13.57421875" style="72" customWidth="1"/>
    <col min="4" max="4" width="21.140625" style="72" customWidth="1"/>
    <col min="5" max="6" width="13.57421875" style="72" customWidth="1"/>
    <col min="7" max="16384" width="8.8515625" style="72" customWidth="1"/>
  </cols>
  <sheetData>
    <row r="1" s="74" customFormat="1" ht="12.75">
      <c r="A1" s="73" t="s">
        <v>1</v>
      </c>
    </row>
    <row r="2" s="74" customFormat="1" ht="12.75">
      <c r="A2" s="73" t="s">
        <v>2</v>
      </c>
    </row>
    <row r="3" spans="1:3" s="74" customFormat="1" ht="12.75">
      <c r="A3" s="73" t="s">
        <v>10</v>
      </c>
      <c r="C3" s="75"/>
    </row>
    <row r="4" ht="8.25" customHeight="1"/>
    <row r="5" spans="1:7" ht="12.75">
      <c r="A5" s="76" t="s">
        <v>195</v>
      </c>
      <c r="B5" s="77" t="s">
        <v>58</v>
      </c>
      <c r="C5" s="77" t="s">
        <v>196</v>
      </c>
      <c r="D5" s="76" t="s">
        <v>197</v>
      </c>
      <c r="E5" s="76" t="s">
        <v>59</v>
      </c>
      <c r="F5" s="76" t="s">
        <v>196</v>
      </c>
      <c r="G5" s="76" t="s">
        <v>198</v>
      </c>
    </row>
    <row r="6" spans="1:7" ht="12.75">
      <c r="A6" s="76" t="s">
        <v>199</v>
      </c>
      <c r="B6" s="78"/>
      <c r="C6" s="78"/>
      <c r="D6" s="79"/>
      <c r="E6" s="80"/>
      <c r="F6" s="80"/>
      <c r="G6" s="80"/>
    </row>
    <row r="7" spans="1:7" ht="12.75">
      <c r="A7" s="81" t="s">
        <v>200</v>
      </c>
      <c r="B7" s="82"/>
      <c r="C7" s="82"/>
      <c r="D7" s="83"/>
      <c r="E7" s="82"/>
      <c r="F7" s="82"/>
      <c r="G7" s="84"/>
    </row>
    <row r="8" spans="1:7" ht="12.75">
      <c r="A8" s="85" t="s">
        <v>201</v>
      </c>
      <c r="B8" s="86"/>
      <c r="C8" s="87"/>
      <c r="D8" s="88" t="s">
        <v>202</v>
      </c>
      <c r="E8" s="86"/>
      <c r="F8" s="89"/>
      <c r="G8" s="85"/>
    </row>
    <row r="9" spans="1:7" ht="12.75">
      <c r="A9" s="85" t="s">
        <v>203</v>
      </c>
      <c r="B9" s="86"/>
      <c r="C9" s="87"/>
      <c r="D9" s="88" t="s">
        <v>204</v>
      </c>
      <c r="E9" s="86"/>
      <c r="F9" s="89"/>
      <c r="G9" s="85"/>
    </row>
    <row r="10" spans="1:7" ht="12.75">
      <c r="A10" s="85" t="s">
        <v>205</v>
      </c>
      <c r="B10" s="86"/>
      <c r="C10" s="87"/>
      <c r="D10" s="88" t="s">
        <v>206</v>
      </c>
      <c r="E10" s="86"/>
      <c r="F10" s="89"/>
      <c r="G10" s="85"/>
    </row>
    <row r="11" spans="1:7" ht="12.75">
      <c r="A11" s="85" t="s">
        <v>207</v>
      </c>
      <c r="B11" s="85"/>
      <c r="C11" s="87"/>
      <c r="D11" s="90"/>
      <c r="E11" s="85"/>
      <c r="F11" s="87"/>
      <c r="G11" s="85"/>
    </row>
    <row r="12" spans="1:7" ht="12.75">
      <c r="A12" s="85" t="s">
        <v>208</v>
      </c>
      <c r="B12" s="85"/>
      <c r="C12" s="87"/>
      <c r="D12" s="90"/>
      <c r="E12" s="85"/>
      <c r="F12" s="87"/>
      <c r="G12" s="85"/>
    </row>
    <row r="13" spans="1:7" ht="12.75">
      <c r="A13" s="85" t="s">
        <v>209</v>
      </c>
      <c r="B13" s="85"/>
      <c r="C13" s="87"/>
      <c r="D13" s="90"/>
      <c r="E13" s="85"/>
      <c r="F13" s="87"/>
      <c r="G13" s="85"/>
    </row>
    <row r="14" spans="1:7" ht="12.75">
      <c r="A14" s="85" t="s">
        <v>210</v>
      </c>
      <c r="B14" s="85"/>
      <c r="C14" s="87"/>
      <c r="D14" s="90"/>
      <c r="E14" s="85"/>
      <c r="F14" s="87"/>
      <c r="G14" s="85"/>
    </row>
    <row r="15" spans="1:7" ht="12.75">
      <c r="A15" s="85" t="s">
        <v>211</v>
      </c>
      <c r="B15" s="85"/>
      <c r="C15" s="87"/>
      <c r="D15" s="90"/>
      <c r="E15" s="85"/>
      <c r="F15" s="87"/>
      <c r="G15" s="85"/>
    </row>
    <row r="16" spans="1:7" ht="12.75">
      <c r="A16" s="85" t="s">
        <v>212</v>
      </c>
      <c r="B16" s="85"/>
      <c r="C16" s="87"/>
      <c r="D16" s="90"/>
      <c r="E16" s="85"/>
      <c r="F16" s="87"/>
      <c r="G16" s="85"/>
    </row>
    <row r="17" spans="1:7" ht="12.75">
      <c r="A17" s="81" t="s">
        <v>213</v>
      </c>
      <c r="B17" s="82"/>
      <c r="C17" s="82"/>
      <c r="D17" s="83"/>
      <c r="E17" s="82"/>
      <c r="F17" s="82"/>
      <c r="G17" s="84"/>
    </row>
    <row r="18" spans="1:7" ht="12.75">
      <c r="A18" s="85" t="s">
        <v>214</v>
      </c>
      <c r="B18" s="85"/>
      <c r="C18" s="87"/>
      <c r="D18" s="90" t="s">
        <v>215</v>
      </c>
      <c r="E18" s="85"/>
      <c r="F18" s="87"/>
      <c r="G18" s="85"/>
    </row>
    <row r="19" spans="1:7" ht="12.75">
      <c r="A19" s="85" t="s">
        <v>207</v>
      </c>
      <c r="B19" s="85"/>
      <c r="C19" s="87"/>
      <c r="D19" s="90"/>
      <c r="E19" s="85"/>
      <c r="F19" s="87"/>
      <c r="G19" s="85"/>
    </row>
    <row r="20" spans="1:7" ht="12.75">
      <c r="A20" s="85" t="s">
        <v>208</v>
      </c>
      <c r="B20" s="85"/>
      <c r="C20" s="87"/>
      <c r="D20" s="90"/>
      <c r="E20" s="85"/>
      <c r="F20" s="87"/>
      <c r="G20" s="85"/>
    </row>
    <row r="21" spans="1:7" ht="12.75">
      <c r="A21" s="85" t="s">
        <v>209</v>
      </c>
      <c r="B21" s="85"/>
      <c r="C21" s="87"/>
      <c r="D21" s="90"/>
      <c r="E21" s="85"/>
      <c r="F21" s="87"/>
      <c r="G21" s="85"/>
    </row>
    <row r="22" spans="1:7" ht="12.75">
      <c r="A22" s="85" t="s">
        <v>210</v>
      </c>
      <c r="B22" s="85"/>
      <c r="C22" s="87"/>
      <c r="D22" s="90"/>
      <c r="E22" s="85"/>
      <c r="F22" s="87"/>
      <c r="G22" s="85"/>
    </row>
    <row r="23" spans="1:7" ht="12.75">
      <c r="A23" s="85" t="s">
        <v>211</v>
      </c>
      <c r="B23" s="85"/>
      <c r="C23" s="87"/>
      <c r="D23" s="90"/>
      <c r="E23" s="85"/>
      <c r="F23" s="87"/>
      <c r="G23" s="85"/>
    </row>
    <row r="24" spans="1:7" ht="12.75">
      <c r="A24" s="85" t="s">
        <v>212</v>
      </c>
      <c r="B24" s="85"/>
      <c r="C24" s="87"/>
      <c r="D24" s="90"/>
      <c r="E24" s="85"/>
      <c r="F24" s="87"/>
      <c r="G24" s="85"/>
    </row>
    <row r="25" spans="1:7" ht="12.75">
      <c r="A25" s="81" t="s">
        <v>216</v>
      </c>
      <c r="B25" s="82"/>
      <c r="C25" s="82"/>
      <c r="D25" s="83"/>
      <c r="E25" s="82"/>
      <c r="F25" s="82"/>
      <c r="G25" s="84"/>
    </row>
    <row r="26" spans="1:7" ht="12.75">
      <c r="A26" s="85" t="s">
        <v>217</v>
      </c>
      <c r="B26" s="85"/>
      <c r="C26" s="87"/>
      <c r="D26" s="90"/>
      <c r="E26" s="85"/>
      <c r="F26" s="87"/>
      <c r="G26" s="85"/>
    </row>
    <row r="27" spans="1:7" ht="12.75">
      <c r="A27" s="85" t="s">
        <v>218</v>
      </c>
      <c r="B27" s="85"/>
      <c r="C27" s="87"/>
      <c r="D27" s="90"/>
      <c r="E27" s="85"/>
      <c r="F27" s="87"/>
      <c r="G27" s="85"/>
    </row>
    <row r="28" spans="1:7" ht="12.75">
      <c r="A28" s="85" t="s">
        <v>219</v>
      </c>
      <c r="B28" s="85"/>
      <c r="C28" s="87"/>
      <c r="D28" s="90"/>
      <c r="E28" s="85"/>
      <c r="F28" s="87"/>
      <c r="G28" s="85"/>
    </row>
    <row r="29" spans="1:7" ht="12.75">
      <c r="A29" s="81" t="s">
        <v>220</v>
      </c>
      <c r="B29" s="82"/>
      <c r="C29" s="82"/>
      <c r="D29" s="83"/>
      <c r="E29" s="82"/>
      <c r="F29" s="82"/>
      <c r="G29" s="84"/>
    </row>
    <row r="30" spans="1:7" ht="12.75">
      <c r="A30" s="85" t="s">
        <v>221</v>
      </c>
      <c r="B30" s="85"/>
      <c r="C30" s="87"/>
      <c r="D30" s="90" t="s">
        <v>222</v>
      </c>
      <c r="E30" s="85"/>
      <c r="F30" s="87"/>
      <c r="G30" s="85"/>
    </row>
    <row r="31" spans="1:7" ht="12.75">
      <c r="A31" s="85" t="s">
        <v>223</v>
      </c>
      <c r="B31" s="85"/>
      <c r="C31" s="87"/>
      <c r="D31" s="90" t="s">
        <v>224</v>
      </c>
      <c r="E31" s="85"/>
      <c r="F31" s="87"/>
      <c r="G31" s="85"/>
    </row>
    <row r="32" spans="1:7" ht="12.75">
      <c r="A32" s="85" t="s">
        <v>225</v>
      </c>
      <c r="B32" s="85"/>
      <c r="C32" s="87"/>
      <c r="D32" s="90" t="s">
        <v>226</v>
      </c>
      <c r="E32" s="85"/>
      <c r="F32" s="87"/>
      <c r="G32" s="85"/>
    </row>
    <row r="33" spans="1:7" ht="12.75">
      <c r="A33" s="85" t="s">
        <v>227</v>
      </c>
      <c r="B33" s="85"/>
      <c r="C33" s="87"/>
      <c r="D33" s="90" t="s">
        <v>228</v>
      </c>
      <c r="E33" s="85"/>
      <c r="F33" s="87"/>
      <c r="G33" s="85"/>
    </row>
    <row r="34" spans="1:7" ht="12.75">
      <c r="A34" s="85" t="s">
        <v>229</v>
      </c>
      <c r="B34" s="85"/>
      <c r="C34" s="87"/>
      <c r="D34" s="90" t="s">
        <v>230</v>
      </c>
      <c r="E34" s="85"/>
      <c r="F34" s="87"/>
      <c r="G34" s="85"/>
    </row>
    <row r="35" spans="1:7" ht="12.75">
      <c r="A35" s="85" t="s">
        <v>231</v>
      </c>
      <c r="B35" s="85"/>
      <c r="C35" s="87"/>
      <c r="D35" s="90" t="s">
        <v>232</v>
      </c>
      <c r="E35" s="85"/>
      <c r="F35" s="87"/>
      <c r="G35" s="85"/>
    </row>
    <row r="36" spans="1:7" ht="12.75">
      <c r="A36" s="85" t="s">
        <v>233</v>
      </c>
      <c r="B36" s="85"/>
      <c r="C36" s="87"/>
      <c r="D36" s="90"/>
      <c r="E36" s="85"/>
      <c r="F36" s="87"/>
      <c r="G36" s="85"/>
    </row>
    <row r="37" ht="12.75">
      <c r="A37" s="72" t="s">
        <v>134</v>
      </c>
    </row>
    <row r="38" ht="12.75">
      <c r="A38" s="91" t="s">
        <v>234</v>
      </c>
    </row>
  </sheetData>
  <sheetProtection selectLockedCells="1" selectUnlockedCells="1"/>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33.421875" style="72" customWidth="1"/>
    <col min="2" max="2" width="21.57421875" style="72" customWidth="1"/>
    <col min="3" max="5" width="16.28125" style="72" customWidth="1"/>
    <col min="6" max="16384" width="8.8515625" style="72" customWidth="1"/>
  </cols>
  <sheetData>
    <row r="1" ht="12.75">
      <c r="A1" s="73" t="s">
        <v>1</v>
      </c>
    </row>
    <row r="2" ht="12.75">
      <c r="A2" s="73" t="s">
        <v>2</v>
      </c>
    </row>
    <row r="3" ht="12.75">
      <c r="A3" s="73" t="s">
        <v>12</v>
      </c>
    </row>
    <row r="4" ht="7.5" customHeight="1"/>
    <row r="5" spans="2:5" ht="12.75" customHeight="1">
      <c r="B5" s="92" t="s">
        <v>235</v>
      </c>
      <c r="C5" s="92" t="s">
        <v>236</v>
      </c>
      <c r="D5" s="92"/>
      <c r="E5" s="92"/>
    </row>
    <row r="6" spans="1:6" ht="12.75">
      <c r="A6" s="93" t="s">
        <v>195</v>
      </c>
      <c r="B6" s="92"/>
      <c r="C6" s="92" t="s">
        <v>237</v>
      </c>
      <c r="D6" s="92" t="s">
        <v>238</v>
      </c>
      <c r="E6" s="92" t="s">
        <v>239</v>
      </c>
      <c r="F6" s="94"/>
    </row>
    <row r="7" spans="1:6" ht="12.75">
      <c r="A7" s="81" t="s">
        <v>240</v>
      </c>
      <c r="B7" s="82"/>
      <c r="C7" s="82"/>
      <c r="D7" s="82" t="s">
        <v>241</v>
      </c>
      <c r="E7" s="84"/>
      <c r="F7" s="94"/>
    </row>
    <row r="8" spans="1:5" ht="12.75">
      <c r="A8" s="85" t="s">
        <v>201</v>
      </c>
      <c r="B8" s="85"/>
      <c r="C8" s="95" t="s">
        <v>202</v>
      </c>
      <c r="D8" s="96" t="s">
        <v>242</v>
      </c>
      <c r="E8" s="96" t="s">
        <v>243</v>
      </c>
    </row>
    <row r="9" spans="1:5" ht="12.75">
      <c r="A9" s="85" t="s">
        <v>203</v>
      </c>
      <c r="B9" s="85"/>
      <c r="C9" s="95" t="s">
        <v>204</v>
      </c>
      <c r="D9" s="96" t="s">
        <v>244</v>
      </c>
      <c r="E9" s="97" t="s">
        <v>204</v>
      </c>
    </row>
    <row r="10" spans="1:5" ht="12.75">
      <c r="A10" s="85" t="s">
        <v>205</v>
      </c>
      <c r="B10" s="85"/>
      <c r="C10" s="95" t="s">
        <v>206</v>
      </c>
      <c r="D10" s="96" t="s">
        <v>245</v>
      </c>
      <c r="E10" s="97" t="s">
        <v>246</v>
      </c>
    </row>
    <row r="11" spans="1:6" ht="12.75">
      <c r="A11" s="85" t="s">
        <v>207</v>
      </c>
      <c r="B11" s="85"/>
      <c r="C11" s="98"/>
      <c r="D11" s="97"/>
      <c r="E11" s="97"/>
      <c r="F11" s="94"/>
    </row>
    <row r="12" spans="1:6" ht="12.75">
      <c r="A12" s="85" t="s">
        <v>208</v>
      </c>
      <c r="B12" s="85"/>
      <c r="C12" s="98"/>
      <c r="D12" s="97"/>
      <c r="E12" s="97"/>
      <c r="F12" s="94"/>
    </row>
    <row r="13" spans="1:6" ht="12.75">
      <c r="A13" s="85" t="s">
        <v>209</v>
      </c>
      <c r="B13" s="85"/>
      <c r="C13" s="98"/>
      <c r="D13" s="97"/>
      <c r="E13" s="97"/>
      <c r="F13" s="94"/>
    </row>
    <row r="14" spans="1:6" ht="12.75">
      <c r="A14" s="85" t="s">
        <v>210</v>
      </c>
      <c r="B14" s="85"/>
      <c r="C14" s="98"/>
      <c r="D14" s="97"/>
      <c r="E14" s="97"/>
      <c r="F14" s="94"/>
    </row>
    <row r="15" spans="1:6" ht="12.75">
      <c r="A15" s="85" t="s">
        <v>211</v>
      </c>
      <c r="B15" s="85"/>
      <c r="C15" s="98"/>
      <c r="D15" s="97"/>
      <c r="E15" s="97"/>
      <c r="F15" s="94"/>
    </row>
    <row r="16" spans="1:6" ht="12.75">
      <c r="A16" s="85" t="s">
        <v>212</v>
      </c>
      <c r="B16" s="85"/>
      <c r="C16" s="98"/>
      <c r="D16" s="97"/>
      <c r="E16" s="97"/>
      <c r="F16" s="94"/>
    </row>
    <row r="17" spans="1:6" ht="12.75">
      <c r="A17" s="81" t="s">
        <v>247</v>
      </c>
      <c r="B17" s="82"/>
      <c r="C17" s="82"/>
      <c r="D17" s="82"/>
      <c r="E17" s="84"/>
      <c r="F17" s="94"/>
    </row>
    <row r="18" spans="1:6" ht="12.75">
      <c r="A18" s="85" t="s">
        <v>248</v>
      </c>
      <c r="B18" s="85"/>
      <c r="C18" s="98" t="s">
        <v>215</v>
      </c>
      <c r="D18" s="99" t="s">
        <v>249</v>
      </c>
      <c r="E18" s="99" t="s">
        <v>250</v>
      </c>
      <c r="F18" s="94"/>
    </row>
    <row r="19" spans="1:6" ht="12.75">
      <c r="A19" s="85" t="s">
        <v>207</v>
      </c>
      <c r="B19" s="85"/>
      <c r="C19" s="98"/>
      <c r="D19" s="99"/>
      <c r="E19" s="99"/>
      <c r="F19" s="94"/>
    </row>
    <row r="20" spans="1:6" ht="12.75">
      <c r="A20" s="85" t="s">
        <v>208</v>
      </c>
      <c r="B20" s="85"/>
      <c r="C20" s="98"/>
      <c r="D20" s="99"/>
      <c r="E20" s="99"/>
      <c r="F20" s="94"/>
    </row>
    <row r="21" spans="1:6" ht="12.75">
      <c r="A21" s="85" t="s">
        <v>209</v>
      </c>
      <c r="B21" s="85"/>
      <c r="C21" s="98"/>
      <c r="D21" s="99"/>
      <c r="E21" s="99"/>
      <c r="F21" s="94"/>
    </row>
    <row r="22" spans="1:6" ht="12.75">
      <c r="A22" s="85" t="s">
        <v>210</v>
      </c>
      <c r="B22" s="85"/>
      <c r="C22" s="98"/>
      <c r="D22" s="99"/>
      <c r="E22" s="99"/>
      <c r="F22" s="94"/>
    </row>
    <row r="23" spans="1:6" ht="12.75">
      <c r="A23" s="85" t="s">
        <v>211</v>
      </c>
      <c r="B23" s="85"/>
      <c r="C23" s="98"/>
      <c r="D23" s="99"/>
      <c r="E23" s="99"/>
      <c r="F23" s="94"/>
    </row>
    <row r="24" spans="1:6" ht="12.75">
      <c r="A24" s="85" t="s">
        <v>212</v>
      </c>
      <c r="B24" s="85"/>
      <c r="C24" s="98"/>
      <c r="D24" s="99"/>
      <c r="E24" s="99"/>
      <c r="F24" s="94"/>
    </row>
    <row r="25" spans="1:6" ht="12.75">
      <c r="A25" s="81" t="s">
        <v>251</v>
      </c>
      <c r="B25" s="82"/>
      <c r="C25" s="82"/>
      <c r="D25" s="82"/>
      <c r="E25" s="84"/>
      <c r="F25" s="94"/>
    </row>
    <row r="26" spans="1:6" ht="12.75">
      <c r="A26" s="85" t="s">
        <v>217</v>
      </c>
      <c r="B26" s="85"/>
      <c r="C26" s="98"/>
      <c r="D26" s="99"/>
      <c r="E26" s="99"/>
      <c r="F26" s="94"/>
    </row>
    <row r="27" spans="1:6" ht="12.75">
      <c r="A27" s="85" t="s">
        <v>218</v>
      </c>
      <c r="B27" s="85"/>
      <c r="C27" s="98"/>
      <c r="D27" s="99"/>
      <c r="E27" s="99"/>
      <c r="F27" s="94"/>
    </row>
    <row r="28" spans="1:6" ht="12.75">
      <c r="A28" s="85" t="s">
        <v>219</v>
      </c>
      <c r="B28" s="85"/>
      <c r="C28" s="98"/>
      <c r="D28" s="99"/>
      <c r="E28" s="99"/>
      <c r="F28" s="94"/>
    </row>
    <row r="29" spans="1:6" ht="12.75">
      <c r="A29" s="81" t="s">
        <v>220</v>
      </c>
      <c r="B29" s="82"/>
      <c r="C29" s="82"/>
      <c r="D29" s="100"/>
      <c r="E29" s="101"/>
      <c r="F29" s="94"/>
    </row>
    <row r="30" spans="1:6" ht="12.75">
      <c r="A30" s="85" t="s">
        <v>221</v>
      </c>
      <c r="B30" s="86"/>
      <c r="C30" s="95" t="s">
        <v>222</v>
      </c>
      <c r="D30" s="99" t="s">
        <v>252</v>
      </c>
      <c r="E30" s="99" t="s">
        <v>253</v>
      </c>
      <c r="F30" s="94"/>
    </row>
    <row r="31" spans="1:6" ht="12.75">
      <c r="A31" s="85" t="s">
        <v>223</v>
      </c>
      <c r="B31" s="86"/>
      <c r="C31" s="95" t="s">
        <v>224</v>
      </c>
      <c r="D31" s="99" t="s">
        <v>254</v>
      </c>
      <c r="E31" s="99" t="s">
        <v>255</v>
      </c>
      <c r="F31" s="94"/>
    </row>
    <row r="32" spans="1:6" ht="12.75">
      <c r="A32" s="85" t="s">
        <v>225</v>
      </c>
      <c r="B32" s="86"/>
      <c r="C32" s="95" t="s">
        <v>226</v>
      </c>
      <c r="D32" s="99" t="s">
        <v>256</v>
      </c>
      <c r="E32" s="99" t="s">
        <v>257</v>
      </c>
      <c r="F32" s="94"/>
    </row>
    <row r="33" spans="1:6" ht="12.75">
      <c r="A33" s="85" t="s">
        <v>227</v>
      </c>
      <c r="B33" s="86"/>
      <c r="C33" s="95" t="s">
        <v>228</v>
      </c>
      <c r="D33" s="99" t="s">
        <v>258</v>
      </c>
      <c r="E33" s="99" t="s">
        <v>259</v>
      </c>
      <c r="F33" s="94"/>
    </row>
    <row r="34" spans="1:6" ht="12.75">
      <c r="A34" s="85" t="s">
        <v>229</v>
      </c>
      <c r="B34" s="86"/>
      <c r="C34" s="95" t="s">
        <v>230</v>
      </c>
      <c r="D34" s="99" t="s">
        <v>260</v>
      </c>
      <c r="E34" s="99" t="s">
        <v>261</v>
      </c>
      <c r="F34" s="94"/>
    </row>
    <row r="35" spans="1:6" ht="12.75">
      <c r="A35" s="85" t="s">
        <v>231</v>
      </c>
      <c r="B35" s="86"/>
      <c r="C35" s="95" t="s">
        <v>232</v>
      </c>
      <c r="D35" s="99" t="s">
        <v>262</v>
      </c>
      <c r="E35" s="99" t="s">
        <v>260</v>
      </c>
      <c r="F35" s="94"/>
    </row>
    <row r="36" spans="1:6" ht="12.75">
      <c r="A36" s="85" t="s">
        <v>233</v>
      </c>
      <c r="B36" s="86"/>
      <c r="C36" s="95"/>
      <c r="D36" s="99"/>
      <c r="E36" s="99"/>
      <c r="F36" s="94"/>
    </row>
    <row r="37" ht="12.75">
      <c r="A37" s="91" t="s">
        <v>134</v>
      </c>
    </row>
    <row r="38" ht="12.75">
      <c r="A38" s="91" t="s">
        <v>234</v>
      </c>
    </row>
  </sheetData>
  <sheetProtection selectLockedCells="1" selectUnlockedCells="1"/>
  <mergeCells count="2">
    <mergeCell ref="B5:B6"/>
    <mergeCell ref="C5:E5"/>
  </mergeCells>
  <printOptions/>
  <pageMargins left="0.7083333333333334" right="0.7083333333333334" top="0.3958333333333333" bottom="0.9444444444444444" header="0" footer="0.4722222222222222"/>
  <pageSetup horizontalDpi="300" verticalDpi="300" orientation="landscape" paperSize="9" scale="99"/>
  <headerFooter alignWithMargins="0">
    <oddHeader>&amp;LPHG FOUNDATION&amp;C&amp;"Arial,Regular"&amp;10&amp;A&amp;RVERSION 1.0, NOVEMBER 2011</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ustomHeight="1"/>
  <cols>
    <col min="1" max="1" width="23.140625" style="72" customWidth="1"/>
    <col min="2" max="2" width="22.8515625" style="72" customWidth="1"/>
    <col min="3" max="3" width="35.7109375" style="72" customWidth="1"/>
    <col min="4" max="4" width="32.421875" style="72" customWidth="1"/>
    <col min="5" max="16384" width="8.8515625" style="72" customWidth="1"/>
  </cols>
  <sheetData>
    <row r="1" ht="12.75">
      <c r="A1" s="73" t="s">
        <v>1</v>
      </c>
    </row>
    <row r="2" ht="12.75">
      <c r="A2" s="73" t="s">
        <v>2</v>
      </c>
    </row>
    <row r="3" ht="12.75">
      <c r="A3" s="74" t="s">
        <v>14</v>
      </c>
    </row>
    <row r="5" spans="1:4" ht="15" customHeight="1">
      <c r="A5" s="102" t="s">
        <v>263</v>
      </c>
      <c r="B5" s="102" t="s">
        <v>264</v>
      </c>
      <c r="C5" s="102" t="s">
        <v>265</v>
      </c>
      <c r="D5" s="102" t="s">
        <v>266</v>
      </c>
    </row>
    <row r="6" spans="1:4" ht="12.75">
      <c r="A6" s="103"/>
      <c r="B6" s="103"/>
      <c r="C6" s="103"/>
      <c r="D6" s="103"/>
    </row>
    <row r="7" spans="1:4" ht="12.75">
      <c r="A7" s="103"/>
      <c r="B7" s="103"/>
      <c r="C7" s="103"/>
      <c r="D7" s="103"/>
    </row>
    <row r="8" spans="1:5" ht="12.75">
      <c r="A8" s="103"/>
      <c r="B8" s="103"/>
      <c r="C8" s="103"/>
      <c r="D8" s="103"/>
      <c r="E8" s="94"/>
    </row>
    <row r="9" spans="1:5" ht="12.75">
      <c r="A9" s="103"/>
      <c r="B9" s="103"/>
      <c r="C9" s="103"/>
      <c r="D9" s="103"/>
      <c r="E9" s="94"/>
    </row>
    <row r="10" spans="1:5" ht="12.75">
      <c r="A10" s="104"/>
      <c r="B10" s="104"/>
      <c r="C10" s="104"/>
      <c r="D10" s="104"/>
      <c r="E10" s="94"/>
    </row>
    <row r="11" spans="1:6" ht="26.25" customHeight="1">
      <c r="A11" s="105" t="s">
        <v>267</v>
      </c>
      <c r="B11" s="105"/>
      <c r="C11" s="105"/>
      <c r="D11" s="105"/>
      <c r="F11" s="106"/>
    </row>
    <row r="12" spans="1:6" ht="26.25" customHeight="1">
      <c r="A12" s="107" t="s">
        <v>268</v>
      </c>
      <c r="B12" s="107"/>
      <c r="C12" s="107"/>
      <c r="D12" s="107"/>
      <c r="F12" s="106"/>
    </row>
    <row r="13" ht="12.75">
      <c r="E13" s="94"/>
    </row>
    <row r="14" spans="1:5" ht="12.75">
      <c r="A14" s="77" t="s">
        <v>269</v>
      </c>
      <c r="B14" s="77" t="s">
        <v>270</v>
      </c>
      <c r="C14" s="77" t="s">
        <v>271</v>
      </c>
      <c r="D14" s="77" t="s">
        <v>272</v>
      </c>
      <c r="E14" s="94"/>
    </row>
    <row r="15" spans="1:5" ht="15" customHeight="1">
      <c r="A15" s="85" t="s">
        <v>273</v>
      </c>
      <c r="B15" s="85"/>
      <c r="C15" s="85"/>
      <c r="D15" s="85"/>
      <c r="E15" s="94"/>
    </row>
    <row r="16" spans="1:5" ht="12.75">
      <c r="A16" s="85" t="s">
        <v>274</v>
      </c>
      <c r="B16" s="85"/>
      <c r="C16" s="85"/>
      <c r="D16" s="85"/>
      <c r="E16" s="94"/>
    </row>
    <row r="17" spans="1:4" ht="12.75">
      <c r="A17" s="85" t="s">
        <v>275</v>
      </c>
      <c r="B17" s="85"/>
      <c r="C17" s="85"/>
      <c r="D17" s="85"/>
    </row>
    <row r="18" spans="1:5" ht="12.75">
      <c r="A18" s="77" t="s">
        <v>269</v>
      </c>
      <c r="B18" s="77" t="s">
        <v>276</v>
      </c>
      <c r="C18" s="108" t="s">
        <v>277</v>
      </c>
      <c r="D18" s="77" t="s">
        <v>272</v>
      </c>
      <c r="E18" s="94"/>
    </row>
    <row r="19" spans="1:5" ht="15" customHeight="1">
      <c r="A19" s="85" t="s">
        <v>273</v>
      </c>
      <c r="B19" s="85"/>
      <c r="C19" s="85"/>
      <c r="D19" s="85"/>
      <c r="E19" s="94"/>
    </row>
    <row r="20" spans="1:5" ht="15" customHeight="1">
      <c r="A20" s="85" t="s">
        <v>274</v>
      </c>
      <c r="B20" s="85"/>
      <c r="C20" s="85"/>
      <c r="D20" s="85"/>
      <c r="E20" s="94"/>
    </row>
    <row r="21" spans="1:4" ht="15" customHeight="1">
      <c r="A21" s="85" t="s">
        <v>275</v>
      </c>
      <c r="B21" s="85"/>
      <c r="C21" s="85"/>
      <c r="D21" s="85"/>
    </row>
    <row r="22" spans="1:4" ht="12.75">
      <c r="A22" s="77" t="s">
        <v>269</v>
      </c>
      <c r="B22" s="77" t="s">
        <v>278</v>
      </c>
      <c r="C22" s="108" t="s">
        <v>279</v>
      </c>
      <c r="D22" s="77" t="s">
        <v>272</v>
      </c>
    </row>
    <row r="23" spans="1:4" ht="15" customHeight="1">
      <c r="A23" s="85" t="s">
        <v>273</v>
      </c>
      <c r="B23" s="85"/>
      <c r="C23" s="85"/>
      <c r="D23" s="85"/>
    </row>
    <row r="24" spans="1:4" ht="15" customHeight="1">
      <c r="A24" s="85" t="s">
        <v>274</v>
      </c>
      <c r="B24" s="85"/>
      <c r="C24" s="85"/>
      <c r="D24" s="85"/>
    </row>
    <row r="25" spans="1:4" ht="15" customHeight="1">
      <c r="A25" s="85" t="s">
        <v>275</v>
      </c>
      <c r="B25" s="85"/>
      <c r="C25" s="85"/>
      <c r="D25" s="85"/>
    </row>
    <row r="27" ht="15" customHeight="1">
      <c r="A27" s="109" t="s">
        <v>280</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72" customWidth="1"/>
    <col min="4" max="4" width="22.140625" style="72" customWidth="1"/>
    <col min="5" max="6" width="21.57421875" style="72" customWidth="1"/>
    <col min="7" max="16384" width="8.8515625" style="72" customWidth="1"/>
  </cols>
  <sheetData>
    <row r="1" s="74" customFormat="1" ht="12.75">
      <c r="A1" s="73" t="s">
        <v>1</v>
      </c>
    </row>
    <row r="2" s="74" customFormat="1" ht="12.75">
      <c r="A2" s="73" t="s">
        <v>2</v>
      </c>
    </row>
    <row r="3" s="74" customFormat="1" ht="12.75">
      <c r="A3" s="74" t="s">
        <v>16</v>
      </c>
    </row>
    <row r="5" spans="1:5" ht="52.5" customHeight="1">
      <c r="A5" s="110" t="s">
        <v>281</v>
      </c>
      <c r="B5" s="110"/>
      <c r="C5" s="110"/>
      <c r="D5" s="110"/>
      <c r="E5" s="94"/>
    </row>
    <row r="6" spans="1:5" ht="26.25" customHeight="1">
      <c r="A6" s="111" t="s">
        <v>268</v>
      </c>
      <c r="B6" s="111"/>
      <c r="C6" s="111"/>
      <c r="D6" s="111"/>
      <c r="E6" s="94"/>
    </row>
    <row r="7" spans="1:5" ht="12.75">
      <c r="A7" s="112"/>
      <c r="B7" s="112"/>
      <c r="C7" s="112"/>
      <c r="D7" s="112"/>
      <c r="E7" s="94"/>
    </row>
    <row r="8" spans="1:5" ht="12.75">
      <c r="A8" s="77" t="s">
        <v>269</v>
      </c>
      <c r="B8" s="77" t="s">
        <v>282</v>
      </c>
      <c r="C8" s="77" t="s">
        <v>283</v>
      </c>
      <c r="D8" s="77" t="s">
        <v>272</v>
      </c>
      <c r="E8" s="94"/>
    </row>
    <row r="9" spans="1:5" ht="12.75">
      <c r="A9" s="85" t="s">
        <v>273</v>
      </c>
      <c r="B9" s="78"/>
      <c r="C9" s="78"/>
      <c r="D9" s="78"/>
      <c r="E9" s="94"/>
    </row>
    <row r="10" spans="1:5" ht="12.75">
      <c r="A10" s="85" t="s">
        <v>274</v>
      </c>
      <c r="B10" s="78"/>
      <c r="C10" s="78"/>
      <c r="D10" s="78"/>
      <c r="E10" s="94"/>
    </row>
    <row r="11" spans="1:5" ht="12.75">
      <c r="A11" s="85" t="s">
        <v>275</v>
      </c>
      <c r="B11" s="78"/>
      <c r="C11" s="78"/>
      <c r="D11" s="78"/>
      <c r="E11" s="94"/>
    </row>
    <row r="12" spans="1:4" ht="12.75">
      <c r="A12" s="94"/>
      <c r="B12" s="94"/>
      <c r="C12" s="94"/>
      <c r="D12" s="94"/>
    </row>
    <row r="13" spans="1:5" ht="12.75">
      <c r="A13" s="77" t="s">
        <v>269</v>
      </c>
      <c r="B13" s="77" t="s">
        <v>276</v>
      </c>
      <c r="C13" s="108" t="s">
        <v>284</v>
      </c>
      <c r="D13" s="77" t="s">
        <v>272</v>
      </c>
      <c r="E13" s="94"/>
    </row>
    <row r="14" spans="1:5" ht="12.75">
      <c r="A14" s="85" t="s">
        <v>273</v>
      </c>
      <c r="B14" s="78"/>
      <c r="C14" s="78"/>
      <c r="D14" s="78"/>
      <c r="E14" s="94"/>
    </row>
    <row r="15" spans="1:5" ht="12.75">
      <c r="A15" s="85" t="s">
        <v>274</v>
      </c>
      <c r="B15" s="78"/>
      <c r="C15" s="78"/>
      <c r="D15" s="78"/>
      <c r="E15" s="94"/>
    </row>
    <row r="16" spans="1:5" ht="12.75">
      <c r="A16" s="85" t="s">
        <v>275</v>
      </c>
      <c r="B16" s="78"/>
      <c r="C16" s="78"/>
      <c r="D16" s="78"/>
      <c r="E16" s="94"/>
    </row>
    <row r="17" spans="1:4" ht="12.75">
      <c r="A17" s="94"/>
      <c r="B17" s="94"/>
      <c r="C17" s="94"/>
      <c r="D17" s="94"/>
    </row>
    <row r="18" spans="1:5" ht="12.75">
      <c r="A18" s="77" t="s">
        <v>269</v>
      </c>
      <c r="B18" s="77" t="s">
        <v>285</v>
      </c>
      <c r="C18" s="108" t="s">
        <v>279</v>
      </c>
      <c r="D18" s="77" t="s">
        <v>272</v>
      </c>
      <c r="E18" s="94"/>
    </row>
    <row r="19" spans="1:5" ht="12.75">
      <c r="A19" s="85" t="s">
        <v>273</v>
      </c>
      <c r="B19" s="78"/>
      <c r="C19" s="78"/>
      <c r="D19" s="78"/>
      <c r="E19" s="94"/>
    </row>
    <row r="20" spans="1:5" ht="12.75">
      <c r="A20" s="85" t="s">
        <v>274</v>
      </c>
      <c r="B20" s="78"/>
      <c r="C20" s="78"/>
      <c r="D20" s="78"/>
      <c r="E20" s="94"/>
    </row>
    <row r="21" spans="1:5" ht="12.75">
      <c r="A21" s="85" t="s">
        <v>275</v>
      </c>
      <c r="B21" s="78"/>
      <c r="C21" s="78"/>
      <c r="D21" s="78"/>
      <c r="E21" s="94"/>
    </row>
    <row r="23" ht="15" customHeight="1">
      <c r="A23" s="109" t="s">
        <v>280</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4"/>
  <sheetViews>
    <sheetView workbookViewId="0" topLeftCell="A1">
      <selection activeCell="A1" sqref="A1"/>
    </sheetView>
  </sheetViews>
  <sheetFormatPr defaultColWidth="9.140625" defaultRowHeight="15"/>
  <cols>
    <col min="1" max="1" width="63.8515625" style="72" customWidth="1"/>
    <col min="2" max="3" width="16.7109375" style="72" customWidth="1"/>
    <col min="4" max="4" width="25.57421875" style="72" customWidth="1"/>
    <col min="5" max="5" width="11.140625" style="72" customWidth="1"/>
    <col min="6" max="16384" width="8.8515625" style="72" customWidth="1"/>
  </cols>
  <sheetData>
    <row r="1" s="74" customFormat="1" ht="12.75">
      <c r="A1" s="73" t="s">
        <v>1</v>
      </c>
    </row>
    <row r="2" s="74" customFormat="1" ht="12.75">
      <c r="A2" s="73" t="s">
        <v>2</v>
      </c>
    </row>
    <row r="3" s="74" customFormat="1" ht="12.75">
      <c r="A3" s="74" t="s">
        <v>18</v>
      </c>
    </row>
    <row r="5" spans="1:4" ht="12.75">
      <c r="A5" s="113"/>
      <c r="B5" s="114" t="s">
        <v>286</v>
      </c>
      <c r="C5" s="114" t="s">
        <v>287</v>
      </c>
      <c r="D5" s="113" t="s">
        <v>288</v>
      </c>
    </row>
    <row r="6" spans="1:4" ht="12.75">
      <c r="A6" s="115" t="s">
        <v>289</v>
      </c>
      <c r="B6" s="116"/>
      <c r="C6" s="116"/>
      <c r="D6" s="113"/>
    </row>
    <row r="7" spans="1:4" ht="12.75">
      <c r="A7" s="117" t="s">
        <v>290</v>
      </c>
      <c r="B7" s="118"/>
      <c r="C7" s="118"/>
      <c r="D7" s="113"/>
    </row>
    <row r="8" spans="1:4" ht="12.75">
      <c r="A8" s="115" t="s">
        <v>291</v>
      </c>
      <c r="B8" s="116"/>
      <c r="C8" s="116"/>
      <c r="D8" s="113"/>
    </row>
    <row r="9" spans="1:4" ht="12.75">
      <c r="A9" s="115" t="s">
        <v>292</v>
      </c>
      <c r="B9" s="116"/>
      <c r="C9" s="116"/>
      <c r="D9" s="113"/>
    </row>
    <row r="10" spans="1:4" ht="12.75">
      <c r="A10" s="115" t="s">
        <v>293</v>
      </c>
      <c r="B10" s="116"/>
      <c r="C10" s="116"/>
      <c r="D10" s="113"/>
    </row>
    <row r="11" spans="1:4" ht="12.75">
      <c r="A11" s="115" t="s">
        <v>294</v>
      </c>
      <c r="B11" s="116"/>
      <c r="C11" s="116"/>
      <c r="D11" s="113"/>
    </row>
    <row r="12" spans="1:4" ht="12.75">
      <c r="A12" s="115" t="s">
        <v>295</v>
      </c>
      <c r="B12" s="116"/>
      <c r="C12" s="116"/>
      <c r="D12" s="113"/>
    </row>
    <row r="13" spans="1:4" s="121" customFormat="1" ht="25.5" customHeight="1">
      <c r="A13" s="119" t="s">
        <v>296</v>
      </c>
      <c r="B13" s="120">
        <f>B8+B10</f>
        <v>0</v>
      </c>
      <c r="C13" s="120">
        <f>C8+C10</f>
        <v>0</v>
      </c>
      <c r="D13" s="115" t="s">
        <v>297</v>
      </c>
    </row>
    <row r="14" spans="1:4" s="121" customFormat="1" ht="12.75">
      <c r="A14" s="119" t="s">
        <v>298</v>
      </c>
      <c r="B14" s="120">
        <f>B9+B11</f>
        <v>0</v>
      </c>
      <c r="C14" s="120">
        <f>C9+C11</f>
        <v>0</v>
      </c>
      <c r="D14" s="122" t="s">
        <v>299</v>
      </c>
    </row>
    <row r="15" spans="1:4" ht="12.75">
      <c r="A15" s="115" t="s">
        <v>300</v>
      </c>
      <c r="B15" s="116"/>
      <c r="C15" s="116"/>
      <c r="D15" s="113"/>
    </row>
    <row r="16" spans="1:4" ht="12.75">
      <c r="A16" s="115" t="s">
        <v>301</v>
      </c>
      <c r="B16" s="116"/>
      <c r="C16" s="116"/>
      <c r="D16" s="113"/>
    </row>
    <row r="17" spans="1:4" ht="12.75">
      <c r="A17" s="117" t="s">
        <v>302</v>
      </c>
      <c r="B17" s="118"/>
      <c r="C17" s="118"/>
      <c r="D17" s="113"/>
    </row>
    <row r="18" spans="1:4" ht="12.75">
      <c r="A18" s="115" t="s">
        <v>303</v>
      </c>
      <c r="B18" s="120" t="e">
        <f>B8/(B14/1000)</f>
        <v>#DIV/0!</v>
      </c>
      <c r="C18" s="120" t="e">
        <f>C8/(C14/1000)</f>
        <v>#DIV/0!</v>
      </c>
      <c r="D18" s="122"/>
    </row>
    <row r="19" spans="1:4" ht="12.75">
      <c r="A19" s="116" t="s">
        <v>304</v>
      </c>
      <c r="B19" s="123"/>
      <c r="C19" s="123"/>
      <c r="D19" s="113" t="s">
        <v>305</v>
      </c>
    </row>
    <row r="20" spans="1:4" ht="12.75">
      <c r="A20" s="115" t="s">
        <v>306</v>
      </c>
      <c r="B20" s="123"/>
      <c r="C20" s="123"/>
      <c r="D20" s="113" t="s">
        <v>305</v>
      </c>
    </row>
    <row r="21" spans="1:4" ht="12.75">
      <c r="A21" s="115" t="s">
        <v>307</v>
      </c>
      <c r="B21" s="120" t="e">
        <f>B18/B19</f>
        <v>#DIV/0!</v>
      </c>
      <c r="C21" s="120" t="e">
        <f>C18/C19</f>
        <v>#DIV/0!</v>
      </c>
      <c r="D21" s="122"/>
    </row>
    <row r="22" spans="1:4" ht="12.75">
      <c r="A22" s="115" t="s">
        <v>308</v>
      </c>
      <c r="B22" s="120" t="e">
        <f>B8/B19</f>
        <v>#DIV/0!</v>
      </c>
      <c r="C22" s="120" t="e">
        <f>C8/C19</f>
        <v>#DIV/0!</v>
      </c>
      <c r="D22" s="122"/>
    </row>
    <row r="23" spans="1:4" ht="12.75">
      <c r="A23" s="115" t="s">
        <v>309</v>
      </c>
      <c r="B23" s="120" t="e">
        <f>B8/(B19*B20)</f>
        <v>#DIV/0!</v>
      </c>
      <c r="C23" s="120" t="e">
        <f>C8/(C19*C20)</f>
        <v>#DIV/0!</v>
      </c>
      <c r="D23" s="122"/>
    </row>
    <row r="24" spans="1:4" ht="12.75">
      <c r="A24" s="117" t="s">
        <v>310</v>
      </c>
      <c r="B24" s="118"/>
      <c r="C24" s="118"/>
      <c r="D24" s="122"/>
    </row>
    <row r="25" spans="1:4" ht="28.5" customHeight="1">
      <c r="A25" s="115" t="s">
        <v>311</v>
      </c>
      <c r="B25" s="120" t="e">
        <f>B10/(B14/1000)</f>
        <v>#DIV/0!</v>
      </c>
      <c r="C25" s="120" t="e">
        <f>C10/(C14/1000)</f>
        <v>#DIV/0!</v>
      </c>
      <c r="D25" s="122"/>
    </row>
    <row r="26" spans="1:4" ht="12.75">
      <c r="A26" s="116" t="s">
        <v>312</v>
      </c>
      <c r="B26" s="123"/>
      <c r="C26" s="123"/>
      <c r="D26" s="122" t="s">
        <v>305</v>
      </c>
    </row>
    <row r="27" spans="1:4" ht="12.75">
      <c r="A27" s="115" t="s">
        <v>313</v>
      </c>
      <c r="B27" s="123"/>
      <c r="C27" s="123"/>
      <c r="D27" s="122" t="s">
        <v>305</v>
      </c>
    </row>
    <row r="28" spans="1:4" ht="12.75">
      <c r="A28" s="115" t="s">
        <v>314</v>
      </c>
      <c r="B28" s="120" t="e">
        <f>B25/B26</f>
        <v>#DIV/0!</v>
      </c>
      <c r="C28" s="120" t="e">
        <f>C25/C26</f>
        <v>#DIV/0!</v>
      </c>
      <c r="D28" s="122"/>
    </row>
    <row r="29" spans="1:4" ht="12.75">
      <c r="A29" s="115" t="s">
        <v>315</v>
      </c>
      <c r="B29" s="120" t="e">
        <f>B10/B26</f>
        <v>#DIV/0!</v>
      </c>
      <c r="C29" s="120" t="e">
        <f>C10/C26</f>
        <v>#DIV/0!</v>
      </c>
      <c r="D29" s="122"/>
    </row>
    <row r="30" spans="1:4" ht="12.75">
      <c r="A30" s="115" t="s">
        <v>316</v>
      </c>
      <c r="B30" s="120" t="e">
        <f>B10/(B26*B27)</f>
        <v>#DIV/0!</v>
      </c>
      <c r="C30" s="120" t="e">
        <f>C10/(C26*C27)</f>
        <v>#DIV/0!</v>
      </c>
      <c r="D30" s="122"/>
    </row>
    <row r="31" spans="1:4" ht="12.75">
      <c r="A31" s="117" t="s">
        <v>317</v>
      </c>
      <c r="B31" s="124"/>
      <c r="C31" s="124"/>
      <c r="D31" s="122"/>
    </row>
    <row r="32" spans="1:4" ht="12.75">
      <c r="A32" s="115" t="s">
        <v>318</v>
      </c>
      <c r="B32" s="120" t="e">
        <f>B12/(B16/1000)</f>
        <v>#DIV/0!</v>
      </c>
      <c r="C32" s="120" t="e">
        <f>C12/(C16/1000)</f>
        <v>#DIV/0!</v>
      </c>
      <c r="D32" s="122"/>
    </row>
    <row r="33" spans="1:4" ht="12.75">
      <c r="A33" s="116" t="s">
        <v>319</v>
      </c>
      <c r="B33" s="123"/>
      <c r="C33" s="123"/>
      <c r="D33" s="122" t="s">
        <v>305</v>
      </c>
    </row>
    <row r="34" spans="1:4" ht="12.75">
      <c r="A34" s="115" t="s">
        <v>320</v>
      </c>
      <c r="B34" s="123"/>
      <c r="C34" s="123"/>
      <c r="D34" s="122" t="s">
        <v>305</v>
      </c>
    </row>
    <row r="35" spans="1:4" ht="12.75">
      <c r="A35" s="115" t="s">
        <v>321</v>
      </c>
      <c r="B35" s="120" t="e">
        <f>B32/B33</f>
        <v>#DIV/0!</v>
      </c>
      <c r="C35" s="120" t="e">
        <f>C32/C33</f>
        <v>#DIV/0!</v>
      </c>
      <c r="D35" s="122"/>
    </row>
    <row r="36" spans="1:4" ht="12.75">
      <c r="A36" s="115" t="s">
        <v>322</v>
      </c>
      <c r="B36" s="120" t="e">
        <f>B12/B33</f>
        <v>#DIV/0!</v>
      </c>
      <c r="C36" s="120" t="e">
        <f>C12/C33</f>
        <v>#DIV/0!</v>
      </c>
      <c r="D36" s="122"/>
    </row>
    <row r="37" spans="1:4" ht="12.75">
      <c r="A37" s="115" t="s">
        <v>323</v>
      </c>
      <c r="B37" s="120" t="e">
        <f>B12/(B33*B34)</f>
        <v>#DIV/0!</v>
      </c>
      <c r="C37" s="120" t="e">
        <f>C12/(C33*C34)</f>
        <v>#DIV/0!</v>
      </c>
      <c r="D37" s="122"/>
    </row>
    <row r="38" spans="1:4" ht="12.75">
      <c r="A38" s="115"/>
      <c r="B38" s="115"/>
      <c r="C38" s="115"/>
      <c r="D38" s="122"/>
    </row>
    <row r="39" spans="1:4" ht="12.75" customHeight="1">
      <c r="A39" s="125" t="s">
        <v>324</v>
      </c>
      <c r="B39" s="125"/>
      <c r="C39" s="125"/>
      <c r="D39" s="126"/>
    </row>
    <row r="40" spans="1:4" ht="12.75" customHeight="1">
      <c r="A40" s="127" t="s">
        <v>268</v>
      </c>
      <c r="B40" s="127"/>
      <c r="C40" s="127"/>
      <c r="D40" s="128"/>
    </row>
    <row r="41" spans="1:4" ht="12.75">
      <c r="A41" s="127"/>
      <c r="B41" s="127"/>
      <c r="C41" s="127"/>
      <c r="D41" s="128"/>
    </row>
    <row r="42" spans="1:4" ht="12.75">
      <c r="A42" s="129" t="s">
        <v>325</v>
      </c>
      <c r="B42" s="129" t="s">
        <v>282</v>
      </c>
      <c r="C42" s="129" t="s">
        <v>271</v>
      </c>
      <c r="D42" s="122"/>
    </row>
    <row r="43" spans="1:4" ht="12.75">
      <c r="A43" s="115" t="s">
        <v>273</v>
      </c>
      <c r="B43" s="115"/>
      <c r="C43" s="115"/>
      <c r="D43" s="122"/>
    </row>
    <row r="44" spans="1:4" ht="12.75">
      <c r="A44" s="115" t="s">
        <v>274</v>
      </c>
      <c r="B44" s="115"/>
      <c r="C44" s="115"/>
      <c r="D44" s="122"/>
    </row>
    <row r="45" spans="1:4" ht="12.75">
      <c r="A45" s="115" t="s">
        <v>275</v>
      </c>
      <c r="B45" s="115"/>
      <c r="C45" s="115"/>
      <c r="D45" s="122"/>
    </row>
    <row r="46" spans="1:4" ht="12.75">
      <c r="A46" s="129" t="s">
        <v>325</v>
      </c>
      <c r="B46" s="129" t="s">
        <v>326</v>
      </c>
      <c r="C46" s="129" t="s">
        <v>277</v>
      </c>
      <c r="D46" s="122"/>
    </row>
    <row r="47" spans="1:4" ht="12.75">
      <c r="A47" s="115" t="s">
        <v>273</v>
      </c>
      <c r="B47" s="115"/>
      <c r="C47" s="115"/>
      <c r="D47" s="122"/>
    </row>
    <row r="48" spans="1:4" ht="12.75">
      <c r="A48" s="115" t="s">
        <v>274</v>
      </c>
      <c r="B48" s="115"/>
      <c r="C48" s="115"/>
      <c r="D48" s="122"/>
    </row>
    <row r="49" spans="1:4" ht="12.75">
      <c r="A49" s="115" t="s">
        <v>275</v>
      </c>
      <c r="B49" s="115"/>
      <c r="C49" s="115"/>
      <c r="D49" s="122"/>
    </row>
    <row r="50" spans="1:4" ht="12.75">
      <c r="A50" s="129" t="s">
        <v>325</v>
      </c>
      <c r="B50" s="129" t="s">
        <v>327</v>
      </c>
      <c r="C50" s="129" t="s">
        <v>328</v>
      </c>
      <c r="D50" s="122"/>
    </row>
    <row r="51" spans="1:4" ht="12.75">
      <c r="A51" s="115" t="s">
        <v>273</v>
      </c>
      <c r="B51" s="115"/>
      <c r="C51" s="115"/>
      <c r="D51" s="113"/>
    </row>
    <row r="52" spans="1:4" ht="12.75">
      <c r="A52" s="115" t="s">
        <v>274</v>
      </c>
      <c r="B52" s="115"/>
      <c r="C52" s="115"/>
      <c r="D52" s="113"/>
    </row>
    <row r="53" spans="1:4" ht="12.75">
      <c r="A53" s="115" t="s">
        <v>275</v>
      </c>
      <c r="B53" s="115"/>
      <c r="C53" s="115"/>
      <c r="D53" s="113"/>
    </row>
    <row r="54" spans="1:4" ht="12.75">
      <c r="A54" s="130" t="s">
        <v>280</v>
      </c>
      <c r="B54" s="113"/>
      <c r="C54" s="113"/>
      <c r="D54" s="113"/>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scale="99"/>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1" customWidth="1"/>
    <col min="2" max="3" width="11.421875" style="72" customWidth="1"/>
    <col min="4" max="4" width="13.57421875" style="72" customWidth="1"/>
    <col min="5" max="7" width="11.421875" style="72" customWidth="1"/>
    <col min="8" max="16384" width="8.8515625" style="72" customWidth="1"/>
  </cols>
  <sheetData>
    <row r="1" s="74" customFormat="1" ht="12.75">
      <c r="A1" s="73" t="s">
        <v>1</v>
      </c>
    </row>
    <row r="2" s="74" customFormat="1" ht="12.75">
      <c r="A2" s="73" t="s">
        <v>2</v>
      </c>
    </row>
    <row r="3" s="74" customFormat="1" ht="12.75">
      <c r="A3" s="74" t="s">
        <v>20</v>
      </c>
    </row>
    <row r="4" spans="1:9" ht="12.75">
      <c r="A4" s="131"/>
      <c r="B4" s="131"/>
      <c r="C4" s="131"/>
      <c r="D4" s="131"/>
      <c r="E4" s="131"/>
      <c r="F4" s="131"/>
      <c r="G4" s="131"/>
      <c r="H4" s="131"/>
      <c r="I4" s="131"/>
    </row>
    <row r="5" spans="1:9" ht="12.75">
      <c r="A5" s="132" t="s">
        <v>329</v>
      </c>
      <c r="B5" s="133" t="s">
        <v>58</v>
      </c>
      <c r="C5" s="134" t="s">
        <v>196</v>
      </c>
      <c r="D5" s="135" t="s">
        <v>197</v>
      </c>
      <c r="E5" s="133" t="s">
        <v>59</v>
      </c>
      <c r="F5" s="136" t="s">
        <v>196</v>
      </c>
      <c r="G5" s="134" t="s">
        <v>198</v>
      </c>
      <c r="H5" s="131"/>
      <c r="I5" s="131"/>
    </row>
    <row r="6" spans="1:9" ht="12.75">
      <c r="A6" s="137" t="s">
        <v>330</v>
      </c>
      <c r="B6" s="138"/>
      <c r="C6" s="139"/>
      <c r="D6" s="140" t="s">
        <v>215</v>
      </c>
      <c r="E6" s="138"/>
      <c r="F6" s="141"/>
      <c r="G6" s="142"/>
      <c r="H6" s="131"/>
      <c r="I6" s="131"/>
    </row>
    <row r="7" spans="1:9" ht="12.75">
      <c r="A7" s="137" t="s">
        <v>331</v>
      </c>
      <c r="B7" s="138"/>
      <c r="C7" s="139"/>
      <c r="D7" s="143" t="s">
        <v>202</v>
      </c>
      <c r="E7" s="138"/>
      <c r="F7" s="141"/>
      <c r="G7" s="142"/>
      <c r="H7" s="131"/>
      <c r="I7" s="131"/>
    </row>
    <row r="8" spans="1:9" ht="12.75">
      <c r="A8" s="137" t="s">
        <v>332</v>
      </c>
      <c r="B8" s="137"/>
      <c r="C8" s="144"/>
      <c r="D8" s="145" t="s">
        <v>333</v>
      </c>
      <c r="E8" s="137"/>
      <c r="F8" s="144"/>
      <c r="G8" s="146"/>
      <c r="I8" s="131"/>
    </row>
    <row r="9" spans="1:9" ht="12.75">
      <c r="A9" s="137" t="s">
        <v>334</v>
      </c>
      <c r="B9" s="137"/>
      <c r="C9" s="144"/>
      <c r="D9" s="147" t="s">
        <v>204</v>
      </c>
      <c r="E9" s="137"/>
      <c r="F9" s="144"/>
      <c r="G9" s="146"/>
      <c r="I9" s="131"/>
    </row>
    <row r="10" spans="1:9" ht="12.75">
      <c r="A10" s="148" t="s">
        <v>335</v>
      </c>
      <c r="B10" s="137"/>
      <c r="C10" s="144"/>
      <c r="D10" s="149" t="s">
        <v>336</v>
      </c>
      <c r="E10" s="137"/>
      <c r="F10" s="144"/>
      <c r="G10" s="146"/>
      <c r="I10" s="131"/>
    </row>
    <row r="11" spans="1:9" ht="12.75">
      <c r="A11" s="150" t="s">
        <v>337</v>
      </c>
      <c r="B11" s="150"/>
      <c r="C11" s="151"/>
      <c r="D11" s="149" t="s">
        <v>338</v>
      </c>
      <c r="E11" s="150"/>
      <c r="F11" s="151"/>
      <c r="G11" s="146"/>
      <c r="I11" s="131"/>
    </row>
    <row r="12" spans="1:9" ht="12.75">
      <c r="A12" s="152"/>
      <c r="B12" s="152"/>
      <c r="C12" s="152"/>
      <c r="D12" s="152"/>
      <c r="E12" s="152"/>
      <c r="F12" s="152"/>
      <c r="G12" s="109"/>
      <c r="I12" s="131"/>
    </row>
    <row r="13" spans="1:9" ht="41.25" customHeight="1">
      <c r="A13" s="153" t="s">
        <v>339</v>
      </c>
      <c r="B13" s="153"/>
      <c r="C13" s="153"/>
      <c r="D13" s="153"/>
      <c r="E13" s="153"/>
      <c r="F13" s="153"/>
      <c r="G13" s="153"/>
      <c r="I13" s="131"/>
    </row>
    <row r="14" spans="1:9" ht="12.75">
      <c r="A14" s="131"/>
      <c r="B14" s="131"/>
      <c r="C14" s="131"/>
      <c r="D14" s="131"/>
      <c r="E14" s="131"/>
      <c r="F14" s="131"/>
      <c r="G14" s="131"/>
      <c r="I14" s="131"/>
    </row>
    <row r="15" spans="1:9" ht="12.75">
      <c r="A15" s="109" t="s">
        <v>280</v>
      </c>
      <c r="G15" s="131"/>
      <c r="I15" s="131"/>
    </row>
    <row r="16" spans="1:9" ht="12.75">
      <c r="A16" s="131"/>
      <c r="G16" s="131"/>
      <c r="I16" s="131"/>
    </row>
    <row r="17" spans="1:9" ht="12.75">
      <c r="A17" s="131"/>
      <c r="I17" s="131"/>
    </row>
    <row r="18" spans="1:9" ht="12.75">
      <c r="A18" s="131"/>
      <c r="B18" s="131"/>
      <c r="C18" s="131"/>
      <c r="D18" s="131"/>
      <c r="E18" s="131"/>
      <c r="F18" s="131"/>
      <c r="G18" s="131"/>
      <c r="H18" s="131"/>
      <c r="I18" s="131"/>
    </row>
    <row r="19" spans="1:9" ht="12.75">
      <c r="A19" s="131"/>
      <c r="B19" s="131"/>
      <c r="C19" s="131"/>
      <c r="D19" s="131"/>
      <c r="E19" s="131"/>
      <c r="F19" s="131"/>
      <c r="G19" s="131"/>
      <c r="H19" s="131"/>
      <c r="I19" s="131"/>
    </row>
    <row r="20" spans="1:9" ht="12.75">
      <c r="A20" s="131"/>
      <c r="B20" s="131"/>
      <c r="C20" s="131"/>
      <c r="D20" s="131"/>
      <c r="E20" s="131"/>
      <c r="F20" s="131"/>
      <c r="G20" s="131"/>
      <c r="H20" s="131"/>
      <c r="I20" s="131"/>
    </row>
    <row r="21" spans="1:9" ht="12.75">
      <c r="A21" s="131"/>
      <c r="B21" s="131"/>
      <c r="C21" s="131"/>
      <c r="D21" s="131"/>
      <c r="E21" s="131"/>
      <c r="F21" s="131"/>
      <c r="G21" s="131"/>
      <c r="H21" s="131"/>
      <c r="I21" s="131"/>
    </row>
    <row r="22" spans="1:9" ht="12.75">
      <c r="A22" s="131"/>
      <c r="B22" s="131"/>
      <c r="C22" s="131"/>
      <c r="D22" s="131"/>
      <c r="E22" s="131"/>
      <c r="F22" s="131"/>
      <c r="G22" s="131"/>
      <c r="H22" s="131"/>
      <c r="I22" s="131"/>
    </row>
    <row r="23" spans="1:9" ht="12.75">
      <c r="A23" s="131"/>
      <c r="B23" s="131"/>
      <c r="C23" s="131"/>
      <c r="D23" s="131"/>
      <c r="E23" s="131"/>
      <c r="F23" s="131"/>
      <c r="G23" s="131"/>
      <c r="H23" s="131"/>
      <c r="I23" s="131"/>
    </row>
    <row r="24" spans="1:9" ht="12.75">
      <c r="A24" s="131"/>
      <c r="B24" s="131"/>
      <c r="C24" s="131"/>
      <c r="D24" s="131"/>
      <c r="E24" s="131"/>
      <c r="F24" s="131"/>
      <c r="G24" s="131"/>
      <c r="H24" s="131"/>
      <c r="I24" s="131"/>
    </row>
    <row r="25" spans="1:9" ht="12.75">
      <c r="A25" s="131"/>
      <c r="H25" s="131"/>
      <c r="I25" s="131"/>
    </row>
    <row r="26" s="72" customFormat="1" ht="12.75"/>
    <row r="27" s="72" customFormat="1" ht="12.75"/>
    <row r="28" s="72" customFormat="1" ht="12.75"/>
    <row r="29" s="72" customFormat="1" ht="12.75"/>
    <row r="30" s="72" customFormat="1" ht="12.75"/>
    <row r="31" s="72" customFormat="1" ht="12.75"/>
    <row r="32" s="72" customFormat="1" ht="12.75"/>
    <row r="33" s="72" customFormat="1" ht="12.75"/>
    <row r="34" s="72" customFormat="1" ht="12.75"/>
    <row r="35" s="72" customFormat="1" ht="12.75"/>
    <row r="36" s="72" customFormat="1" ht="12.75"/>
    <row r="37" s="72" customFormat="1" ht="12.75"/>
    <row r="38" s="72" customFormat="1" ht="12.75"/>
    <row r="39" s="72" customFormat="1" ht="12.75"/>
    <row r="40" s="72" customFormat="1" ht="12.75"/>
    <row r="41" s="72" customFormat="1" ht="12.75"/>
    <row r="42" s="72" customFormat="1" ht="12.75"/>
    <row r="43" s="72" customFormat="1" ht="12.75"/>
    <row r="44" s="72" customFormat="1" ht="12.75"/>
    <row r="45" s="72" customFormat="1" ht="12.75"/>
    <row r="46" s="72" customFormat="1" ht="12.75"/>
    <row r="47" s="72" customFormat="1" ht="12.75"/>
    <row r="48" s="72" customFormat="1" ht="12.75"/>
    <row r="49" s="72" customFormat="1" ht="12.75"/>
    <row r="50" s="72" customFormat="1" ht="12.75"/>
    <row r="51" s="72" customFormat="1" ht="12.75"/>
    <row r="52" s="72" customFormat="1" ht="12.75"/>
    <row r="53" s="72" customFormat="1" ht="12.75"/>
    <row r="54" s="72" customFormat="1" ht="12.75"/>
    <row r="55" s="72" customFormat="1" ht="12.75"/>
    <row r="56" s="72"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329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2013-08-27T04:43:18Z</dcterms:modified>
  <cp:category/>
  <cp:version/>
  <cp:contentType/>
  <cp:contentStatus/>
  <cp:revision>17</cp:revision>
</cp:coreProperties>
</file>