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<sst xmlns="http://schemas.openxmlformats.org/spreadsheetml/2006/main" count="914" uniqueCount="527">
  <si>
    <t>PHG Needs Assessment Calculator</t>
  </si>
  <si>
    <t>Honduras</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</si>
  <si>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</si>
  <si>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</si>
  <si>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</si>
  <si>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</si>
  <si>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</si>
  <si>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</si>
  <si>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</si>
  <si>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</si>
  <si>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</si>
  <si>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</si>
  <si>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</si>
  <si>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</si>
  <si>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</si>
  <si>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</si>
  <si>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</si>
  <si>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</si>
  <si>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</si>
  <si>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</si>
  <si>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</si>
  <si>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</si>
  <si>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</si>
  <si>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</si>
  <si>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</si>
  <si>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</si>
  <si>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</si>
  <si>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</si>
  <si>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</si>
  <si>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</si>
  <si>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</si>
  <si>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</si>
  <si>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</si>
  <si>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</si>
  <si>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</si>
  <si>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</si>
  <si>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</si>
  <si>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</si>
  <si>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</si>
  <si>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</si>
  <si>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</si>
  <si>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</si>
  <si>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</si>
  <si>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</si>
  <si>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</si>
  <si>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</si>
  <si>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</si>
  <si>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</si>
  <si>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</si>
  <si>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</si>
  <si>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</si>
  <si>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</si>
  <si>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</si>
  <si>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</si>
  <si>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</si>
  <si>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</si>
  <si>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</si>
  <si>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</si>
  <si>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</si>
  <si>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</si>
  <si>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</si>
  <si>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</si>
  <si>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</si>
  <si>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</si>
  <si>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</si>
  <si>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</si>
  <si>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</si>
  <si>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</si>
  <si>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</si>
  <si>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</si>
  <si>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</si>
  <si>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</si>
  <si>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</si>
  <si>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</si>
  <si>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</si>
  <si>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</si>
  <si>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</si>
  <si>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</si>
  <si>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</si>
  <si>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</si>
  <si>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2010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</si>
  <si>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</si>
  <si>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</si>
  <si>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</si>
  <si>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</si>
  <si>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</si>
  <si>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</si>
  <si>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</si>
  <si>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</si>
  <si>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</si>
  <si>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</si>
  <si>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</si>
  <si>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</si>
  <si>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</si>
  <si>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</si>
  <si>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17.51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</si>
  <si>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</si>
  <si>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</si>
  <si>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</si>
  <si>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</si>
  <si>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</si>
  <si>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</si>
  <si>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</si>
  <si>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</si>
  <si>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</si>
  <si>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</si>
  <si>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91.7</t>
  </si>
  <si>
    <t>Prenatal visits – at least 4 visits (%)</t>
  </si>
  <si>
    <t>80.8</t>
  </si>
  <si>
    <t>Births attended by skilled health personnel (%)</t>
  </si>
  <si>
    <t>66.9</t>
  </si>
  <si>
    <t>Contraception prevalence rate (%)</t>
  </si>
  <si>
    <t>65.2</t>
  </si>
  <si>
    <t>Unmet need for family planning (%)</t>
  </si>
  <si>
    <t>16.9</t>
  </si>
  <si>
    <t>WHO, 2006</t>
  </si>
  <si>
    <t>Total fertility rate</t>
  </si>
  <si>
    <t>3.08</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</si>
  <si>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</si>
  <si>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</si>
  <si>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</si>
  <si>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</si>
  <si>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</si>
  <si>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</si>
  <si>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</si>
  <si>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</si>
  <si>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3840</t>
  </si>
  <si>
    <t>% population living on &lt; US$1 per day</t>
  </si>
  <si>
    <t>18.2</t>
  </si>
  <si>
    <t>Birth registration coverage (%)</t>
  </si>
  <si>
    <t>93.5</t>
  </si>
  <si>
    <t>WHO 2005-WHO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</si>
  <si>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</si>
  <si>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</si>
  <si>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</si>
  <si>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</si>
  <si>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</si>
  <si>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</si>
  <si>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</si>
  <si>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</si>
  <si>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</si>
  <si>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</si>
  <si>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350.7</t>
  </si>
  <si>
    <t>WHO 2011</t>
  </si>
  <si>
    <t>Total expenditure on health as percentage of GDP</t>
  </si>
  <si>
    <t>8.6</t>
  </si>
  <si>
    <t xml:space="preserve">Per capita government expenditure on health (PPP int. $) </t>
  </si>
  <si>
    <t>168.8</t>
  </si>
  <si>
    <t xml:space="preserve">External resources for health as percentage of total expenditure on health </t>
  </si>
  <si>
    <t>3.3</t>
  </si>
  <si>
    <t xml:space="preserve">General government expenditure on health as percentage of total expenditure on health  </t>
  </si>
  <si>
    <t>48.1</t>
  </si>
  <si>
    <t xml:space="preserve">Out-of-pocket expenditure as percentage of private expenditure on health </t>
  </si>
  <si>
    <t>92.4</t>
  </si>
  <si>
    <t xml:space="preserve">Private expenditure on health as percentage of total expenditure on health </t>
  </si>
  <si>
    <t>51.9</t>
  </si>
  <si>
    <t xml:space="preserve">General government expenditure on health as percentage of total government expenditure </t>
  </si>
  <si>
    <t>17</t>
  </si>
  <si>
    <t>Health Workforce</t>
  </si>
  <si>
    <t>Number of nursing and midwifery personnel</t>
  </si>
  <si>
    <t>8528</t>
  </si>
  <si>
    <t>WHO, 2000</t>
  </si>
  <si>
    <t xml:space="preserve">Nursing and midwifery personnel density (per 10,000 population)  </t>
  </si>
  <si>
    <t>13.2</t>
  </si>
  <si>
    <t>Number of physicians</t>
  </si>
  <si>
    <t>3676</t>
  </si>
  <si>
    <t xml:space="preserve">Physician density (per 10 000 population) </t>
  </si>
  <si>
    <t>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</si>
  <si>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</si>
  <si>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</si>
  <si>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</si>
  <si>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</si>
  <si>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</si>
  <si>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</si>
  <si>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</si>
  <si>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</si>
  <si>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</si>
  <si>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</si>
  <si>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</si>
  <si>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</si>
  <si>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</si>
  <si>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</si>
  <si>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</si>
  <si>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</si>
  <si>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</si>
  <si>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</si>
  <si>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</si>
  <si>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</si>
  <si>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</si>
  <si>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</si>
  <si>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</si>
  <si>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</si>
  <si>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</si>
  <si>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</si>
  <si>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</si>
  <si>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</si>
  <si>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</si>
  <si>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</si>
  <si>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</si>
  <si>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</si>
  <si>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</si>
  <si>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</si>
  <si>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</si>
  <si>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1.62</t>
  </si>
  <si>
    <t>Stillbirth prevalence (SB)</t>
  </si>
  <si>
    <t>0.06</t>
  </si>
  <si>
    <t>Total birth prevalence (LB+SB)</t>
  </si>
  <si>
    <t>1.68</t>
  </si>
  <si>
    <t>All age groups</t>
  </si>
  <si>
    <t>&lt;1 year olds</t>
  </si>
  <si>
    <t>1-4 year olds</t>
  </si>
  <si>
    <t>5-14 year olds</t>
  </si>
  <si>
    <t>15-44 year olds</t>
  </si>
  <si>
    <t>45+ year olds</t>
  </si>
  <si>
    <t xml:space="preserve">Number of cases by age group </t>
  </si>
  <si>
    <t xml:space="preserve">Annual live births </t>
  </si>
  <si>
    <t>337</t>
  </si>
  <si>
    <t>No. of cases by level of impairment</t>
  </si>
  <si>
    <t>No or minor disability</t>
  </si>
  <si>
    <t>Moderate disability*</t>
  </si>
  <si>
    <t>Severe disability*</t>
  </si>
  <si>
    <t>Mortality and morbidity</t>
  </si>
  <si>
    <t xml:space="preserve">Mean life expectancy (yrs) </t>
  </si>
  <si>
    <t>19.7</t>
  </si>
  <si>
    <t>No. deaths &lt; 1yr</t>
  </si>
  <si>
    <t>141</t>
  </si>
  <si>
    <t>No. deaths 1-4 yrs</t>
  </si>
  <si>
    <t>27</t>
  </si>
  <si>
    <t>No. deaths &lt; 5 yrs</t>
  </si>
  <si>
    <t>169</t>
  </si>
  <si>
    <t>Infant mortality / 1000 LB</t>
  </si>
  <si>
    <t>0.71</t>
  </si>
  <si>
    <t>Under-5 mortality / 1000 LB</t>
  </si>
  <si>
    <t>0.84</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</si>
  <si>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</si>
  <si>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</si>
  <si>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</si>
  <si>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</si>
  <si>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</si>
  <si>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</si>
  <si>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</si>
  <si>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</si>
  <si>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(Latin America, Central)</t>
  </si>
  <si>
    <t>1.58</t>
  </si>
  <si>
    <t>1.49</t>
  </si>
  <si>
    <t>1.64</t>
  </si>
  <si>
    <t>1.55</t>
  </si>
  <si>
    <t>Number of cases by age-group</t>
  </si>
  <si>
    <t>Annual live births</t>
  </si>
  <si>
    <t>7659</t>
  </si>
  <si>
    <t>200416</t>
  </si>
  <si>
    <t>No. cases by level of impairment</t>
  </si>
  <si>
    <t>28.3</t>
  </si>
  <si>
    <t>22.3</t>
  </si>
  <si>
    <t>2,518</t>
  </si>
  <si>
    <t>80,306</t>
  </si>
  <si>
    <t>453</t>
  </si>
  <si>
    <t>15,226</t>
  </si>
  <si>
    <t>2,971</t>
  </si>
  <si>
    <t>95,532</t>
  </si>
  <si>
    <t>0.33</t>
  </si>
  <si>
    <t>0.40</t>
  </si>
  <si>
    <t>0.39</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</si>
  <si>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</si>
  <si>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</si>
  <si>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</si>
  <si>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</si>
  <si>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</si>
  <si>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</si>
  <si>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</si>
  <si>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</si>
  <si>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</si>
  <si>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</si>
  <si>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</si>
  <si>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</si>
  <si>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</si>
  <si>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</si>
  <si>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</si>
  <si>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</si>
  <si>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</si>
  <si>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</si>
  <si>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</si>
  <si>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</si>
  <si>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</si>
  <si>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</si>
  <si>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</si>
  <si>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</si>
  <si>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</si>
  <si>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</si>
  <si>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</si>
  <si>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</si>
  <si>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</si>
  <si>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</si>
  <si>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</si>
  <si>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</si>
  <si>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</si>
  <si>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</si>
  <si>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</si>
  <si>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</si>
  <si>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</si>
  <si>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</si>
  <si>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</si>
  <si>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</si>
  <si>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</si>
  <si>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</si>
  <si>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</si>
  <si>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</si>
  <si>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</si>
  <si>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</si>
  <si>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</si>
  <si>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</si>
  <si>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</si>
  <si>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</si>
  <si>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</si>
  <si>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</si>
  <si>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</si>
  <si>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</si>
  <si>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</si>
  <si>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</si>
  <si>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</si>
  <si>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</si>
  <si>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</si>
  <si>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</si>
  <si>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</si>
  <si>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</si>
  <si>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</si>
  <si>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</si>
  <si>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</si>
  <si>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</si>
  <si>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</si>
  <si>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</si>
  <si>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</si>
  <si>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</si>
  <si>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</si>
  <si>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13</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</si>
  <si>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</si>
  <si>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</si>
  <si>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</si>
  <si>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</si>
  <si>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</si>
  <si>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</si>
  <si>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</si>
  <si>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</si>
  <si>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</si>
  <si>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</si>
  <si>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</si>
  <si>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</si>
  <si>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</si>
  <si>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</si>
  <si>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</si>
  <si>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</si>
  <si>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</si>
  <si>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</si>
  <si>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</si>
  <si>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</si>
  <si>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</si>
  <si>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</si>
  <si>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</si>
  <si>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</si>
  <si>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</si>
  <si>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</si>
  <si>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</si>
  <si>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</si>
  <si>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</si>
  <si>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</si>
  <si>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</si>
  <si>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</si>
  <si>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</si>
  <si>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</si>
  <si>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</si>
  <si>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</si>
  <si>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</si>
  <si>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</si>
  <si>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</si>
  <si>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</si>
  <si>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</si>
  <si>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</si>
  <si>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</si>
  <si>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</si>
  <si>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</si>
  <si>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</si>
  <si>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</si>
  <si>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</si>
  <si>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</si>
  <si>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</si>
  <si>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</si>
  <si>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</si>
  <si>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</si>
  <si>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</si>
  <si>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</si>
  <si>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</si>
  <si>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</si>
  <si>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201</t>
  </si>
  <si>
    <t>Number of annual affected neonatal deaths</t>
  </si>
  <si>
    <t>87</t>
  </si>
  <si>
    <t>Number of affected neonatal deaths / 1000 LB</t>
  </si>
  <si>
    <t>0.43</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</si>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</sst>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341</v>
      </c>
      <c r="B5" s="154"/>
      <c r="C5" s="154"/>
      <c r="D5" s="154"/>
      <c r="E5" s="104"/>
    </row>
    <row r="6" ht="12.75">
      <c r="A6" s="155"/>
    </row>
    <row r="7" spans="1:4" ht="12.75">
      <c r="A7" s="102" t="s">
        <v>342</v>
      </c>
      <c r="B7" s="156" t="s">
        <v>283</v>
      </c>
      <c r="C7" s="102" t="s">
        <v>272</v>
      </c>
      <c r="D7" s="156" t="s">
        <v>343</v>
      </c>
    </row>
    <row r="8" spans="1:4" ht="12.75">
      <c r="A8" s="157" t="s">
        <v>344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342</v>
      </c>
      <c r="B13" s="156" t="s">
        <v>345</v>
      </c>
      <c r="C13" s="102" t="s">
        <v>278</v>
      </c>
      <c r="D13" s="156" t="s">
        <v>343</v>
      </c>
    </row>
    <row r="14" spans="1:4" ht="12.75">
      <c r="A14" s="157" t="s">
        <v>344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342</v>
      </c>
      <c r="B19" s="102" t="s">
        <v>346</v>
      </c>
      <c r="C19" s="102" t="s">
        <v>347</v>
      </c>
      <c r="D19" s="156" t="s">
        <v>343</v>
      </c>
    </row>
    <row r="20" spans="1:4" ht="12.75">
      <c r="A20" s="157" t="s">
        <v>344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348</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349</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350</v>
      </c>
      <c r="B13" s="102" t="s">
        <v>351</v>
      </c>
      <c r="C13" s="102" t="s">
        <v>352</v>
      </c>
      <c r="D13" s="156" t="s">
        <v>273</v>
      </c>
      <c r="E13" s="131"/>
      <c r="F13" s="131"/>
      <c r="G13" s="131"/>
    </row>
    <row r="14" spans="1:7" ht="12.75">
      <c r="A14" s="162" t="s">
        <v>353</v>
      </c>
      <c r="B14" s="162"/>
      <c r="C14" s="162"/>
      <c r="D14" s="162"/>
      <c r="E14" s="131"/>
      <c r="F14" s="131"/>
      <c r="G14" s="131"/>
    </row>
    <row r="15" spans="1:7" ht="12.75">
      <c r="A15" s="150" t="s">
        <v>354</v>
      </c>
      <c r="B15" s="162"/>
      <c r="C15" s="162"/>
      <c r="D15" s="162"/>
      <c r="E15" s="131"/>
      <c r="F15" s="131"/>
      <c r="G15" s="131"/>
    </row>
    <row r="16" spans="1:7" ht="12.75">
      <c r="A16" s="150" t="s">
        <v>355</v>
      </c>
      <c r="B16" s="162"/>
      <c r="C16" s="162"/>
      <c r="D16" s="162"/>
      <c r="E16" s="131"/>
      <c r="F16" s="131"/>
      <c r="G16" s="131"/>
    </row>
    <row r="17" spans="1:7" ht="12.75">
      <c r="A17" s="150" t="s">
        <v>356</v>
      </c>
      <c r="B17" s="162"/>
      <c r="C17" s="162"/>
      <c r="D17" s="162"/>
      <c r="E17" s="131"/>
      <c r="F17" s="131"/>
      <c r="G17" s="131"/>
    </row>
    <row r="18" spans="1:7" ht="12.75">
      <c r="A18" s="162" t="s">
        <v>357</v>
      </c>
      <c r="B18" s="162"/>
      <c r="C18" s="162"/>
      <c r="D18" s="162"/>
      <c r="E18" s="131"/>
      <c r="F18" s="131"/>
      <c r="G18" s="131"/>
    </row>
    <row r="19" spans="1:7" ht="12.75">
      <c r="A19" s="150" t="s">
        <v>354</v>
      </c>
      <c r="B19" s="162"/>
      <c r="C19" s="162"/>
      <c r="D19" s="162"/>
      <c r="E19" s="131"/>
      <c r="F19" s="131"/>
      <c r="G19" s="131"/>
    </row>
    <row r="20" spans="1:7" ht="12.75">
      <c r="A20" s="150" t="s">
        <v>355</v>
      </c>
      <c r="B20" s="162"/>
      <c r="C20" s="162"/>
      <c r="D20" s="162"/>
      <c r="E20" s="131"/>
      <c r="F20" s="131"/>
      <c r="G20" s="131"/>
    </row>
    <row r="21" spans="1:7" ht="12.75">
      <c r="A21" s="150" t="s">
        <v>356</v>
      </c>
      <c r="B21" s="162"/>
      <c r="C21" s="162"/>
      <c r="D21" s="162"/>
      <c r="E21" s="131"/>
      <c r="F21" s="131"/>
      <c r="G21" s="131"/>
    </row>
    <row r="22" spans="1:7" ht="12.75">
      <c r="A22" s="162" t="s">
        <v>358</v>
      </c>
      <c r="B22" s="162"/>
      <c r="C22" s="162"/>
      <c r="D22" s="162"/>
      <c r="E22" s="131"/>
      <c r="F22" s="131"/>
      <c r="G22" s="131"/>
    </row>
    <row r="23" spans="1:7" ht="12.75">
      <c r="A23" s="150" t="s">
        <v>354</v>
      </c>
      <c r="B23" s="162"/>
      <c r="C23" s="162"/>
      <c r="D23" s="162"/>
      <c r="E23" s="131"/>
      <c r="F23" s="131"/>
      <c r="G23" s="131"/>
    </row>
    <row r="24" spans="1:7" ht="12.75">
      <c r="A24" s="150" t="s">
        <v>355</v>
      </c>
      <c r="B24" s="162"/>
      <c r="C24" s="162"/>
      <c r="D24" s="162"/>
      <c r="E24" s="131"/>
      <c r="F24" s="131"/>
      <c r="G24" s="131"/>
    </row>
    <row r="25" spans="1:7" ht="12.75">
      <c r="A25" s="150" t="s">
        <v>356</v>
      </c>
      <c r="B25" s="162"/>
      <c r="C25" s="162"/>
      <c r="D25" s="162"/>
      <c r="E25" s="131"/>
      <c r="F25" s="131"/>
      <c r="G25" s="131"/>
    </row>
    <row r="26" spans="1:7" ht="12.75">
      <c r="A26" s="162" t="s">
        <v>359</v>
      </c>
      <c r="B26" s="162"/>
      <c r="C26" s="162"/>
      <c r="D26" s="162"/>
      <c r="E26" s="131"/>
      <c r="F26" s="131"/>
      <c r="G26" s="131"/>
    </row>
    <row r="27" spans="1:7" ht="12.75">
      <c r="A27" s="150" t="s">
        <v>354</v>
      </c>
      <c r="B27" s="162"/>
      <c r="C27" s="162"/>
      <c r="D27" s="162"/>
      <c r="E27" s="131"/>
      <c r="F27" s="131"/>
      <c r="G27" s="131"/>
    </row>
    <row r="28" spans="1:7" ht="12.75">
      <c r="A28" s="150" t="s">
        <v>355</v>
      </c>
      <c r="B28" s="162"/>
      <c r="C28" s="162"/>
      <c r="D28" s="162"/>
      <c r="E28" s="131"/>
      <c r="F28" s="131"/>
      <c r="G28" s="131"/>
    </row>
    <row r="29" spans="1:7" ht="12.75">
      <c r="A29" s="150" t="s">
        <v>356</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360</v>
      </c>
      <c r="B5" s="163"/>
    </row>
    <row r="6" spans="1:2" ht="12.75">
      <c r="A6" s="164" t="s">
        <v>361</v>
      </c>
      <c r="B6" s="157"/>
    </row>
    <row r="7" spans="1:2" ht="12.75">
      <c r="A7" s="165" t="s">
        <v>362</v>
      </c>
      <c r="B7" s="166"/>
    </row>
    <row r="8" spans="1:2" ht="12.75">
      <c r="A8" s="164" t="s">
        <v>363</v>
      </c>
      <c r="B8" s="167"/>
    </row>
    <row r="9" spans="1:2" ht="12.75">
      <c r="A9" s="164" t="s">
        <v>364</v>
      </c>
      <c r="B9" s="167"/>
    </row>
    <row r="10" spans="1:2" ht="12.75">
      <c r="A10" s="164" t="s">
        <v>365</v>
      </c>
      <c r="B10" s="167"/>
    </row>
    <row r="11" spans="1:2" ht="12.75">
      <c r="A11" s="164" t="s">
        <v>366</v>
      </c>
      <c r="B11" s="167"/>
    </row>
    <row r="12" spans="1:2" ht="23.25" customHeight="1">
      <c r="A12" s="164" t="s">
        <v>367</v>
      </c>
      <c r="B12" s="168" t="e">
        <f>B9/(B8/1000)</f>
        <v>#DIV/0!</v>
      </c>
    </row>
    <row r="13" spans="1:2" ht="12.75">
      <c r="A13" s="164" t="s">
        <v>368</v>
      </c>
      <c r="B13" s="168" t="e">
        <f>B10/(B8/1000)</f>
        <v>#DIV/0!</v>
      </c>
    </row>
    <row r="14" spans="1:2" ht="12.75">
      <c r="A14" s="164" t="s">
        <v>369</v>
      </c>
      <c r="B14" s="168" t="e">
        <f>B11/(B8/1000)</f>
        <v>#DIV/0!</v>
      </c>
    </row>
    <row r="15" spans="1:3" ht="12.75">
      <c r="A15" s="104"/>
      <c r="B15" s="169"/>
      <c r="C15" s="131"/>
    </row>
    <row r="16" spans="1:2" ht="12.75" customHeight="1">
      <c r="A16" s="170" t="s">
        <v>370</v>
      </c>
      <c r="B16" s="170"/>
    </row>
    <row r="17" spans="1:3" ht="12.75">
      <c r="A17" s="171"/>
      <c r="B17" s="171"/>
      <c r="C17" s="131"/>
    </row>
    <row r="18" spans="1:3" ht="12.75">
      <c r="A18" s="138" t="s">
        <v>371</v>
      </c>
      <c r="B18" s="172"/>
      <c r="C18" s="173" t="s">
        <v>306</v>
      </c>
    </row>
    <row r="19" spans="1:3" ht="12.75">
      <c r="A19" s="103" t="s">
        <v>372</v>
      </c>
      <c r="B19" s="172"/>
      <c r="C19" s="174" t="s">
        <v>306</v>
      </c>
    </row>
    <row r="20" spans="1:2" ht="12.75">
      <c r="A20" s="103" t="s">
        <v>373</v>
      </c>
      <c r="B20" s="168">
        <f>B19*B18</f>
        <v>0</v>
      </c>
    </row>
    <row r="21" spans="1:2" ht="12.75">
      <c r="A21" s="175" t="s">
        <v>374</v>
      </c>
      <c r="B21" s="176"/>
    </row>
    <row r="22" spans="1:2" ht="12.75">
      <c r="A22" s="103" t="s">
        <v>375</v>
      </c>
      <c r="B22" s="177" t="e">
        <f>B8/B19</f>
        <v>#DIV/0!</v>
      </c>
    </row>
    <row r="23" spans="1:2" ht="12.75">
      <c r="A23" s="103" t="s">
        <v>376</v>
      </c>
      <c r="B23" s="177" t="e">
        <f>B9/B20</f>
        <v>#DIV/0!</v>
      </c>
    </row>
    <row r="24" spans="1:2" ht="12.75">
      <c r="A24" s="103" t="s">
        <v>377</v>
      </c>
      <c r="B24" s="177" t="e">
        <f>B10/B20</f>
        <v>#DIV/0!</v>
      </c>
    </row>
    <row r="25" spans="1:2" ht="12.75">
      <c r="A25" s="103" t="s">
        <v>378</v>
      </c>
      <c r="B25" s="177" t="e">
        <f>B11/B20</f>
        <v>#DIV/0!</v>
      </c>
    </row>
    <row r="26" spans="1:2" ht="12.75">
      <c r="A26" s="103" t="s">
        <v>379</v>
      </c>
      <c r="B26" s="177" t="e">
        <f>B23/(B22/1000)</f>
        <v>#DIV/0!</v>
      </c>
    </row>
    <row r="27" spans="1:2" ht="12.75">
      <c r="A27" s="103" t="s">
        <v>380</v>
      </c>
      <c r="B27" s="177" t="e">
        <f>B24/(B22/1000)</f>
        <v>#DIV/0!</v>
      </c>
    </row>
    <row r="28" spans="1:2" ht="12.75">
      <c r="A28" s="103" t="s">
        <v>381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348</v>
      </c>
      <c r="B5" s="102" t="s">
        <v>265</v>
      </c>
      <c r="C5" s="102" t="s">
        <v>60</v>
      </c>
      <c r="D5" s="102" t="s">
        <v>382</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383</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384</v>
      </c>
      <c r="C13" s="175"/>
      <c r="D13" s="175" t="s">
        <v>385</v>
      </c>
      <c r="E13" s="175"/>
      <c r="F13" s="175" t="s">
        <v>386</v>
      </c>
      <c r="G13" s="175"/>
    </row>
    <row r="14" spans="1:7" ht="12.75">
      <c r="A14" s="77" t="s">
        <v>270</v>
      </c>
      <c r="B14" s="102" t="s">
        <v>387</v>
      </c>
      <c r="C14" s="102" t="s">
        <v>388</v>
      </c>
      <c r="D14" s="102" t="s">
        <v>387</v>
      </c>
      <c r="E14" s="102" t="s">
        <v>388</v>
      </c>
      <c r="F14" s="102" t="s">
        <v>387</v>
      </c>
      <c r="G14" s="102" t="s">
        <v>388</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197</v>
      </c>
      <c r="D5" s="185" t="s">
        <v>198</v>
      </c>
      <c r="E5" s="184" t="s">
        <v>59</v>
      </c>
      <c r="F5" s="184" t="s">
        <v>197</v>
      </c>
      <c r="G5" s="184" t="s">
        <v>199</v>
      </c>
      <c r="J5" s="72"/>
    </row>
    <row r="6" spans="1:10" ht="12.75" customHeight="1">
      <c r="A6" s="186" t="s">
        <v>389</v>
      </c>
      <c r="B6" s="187"/>
      <c r="C6" s="187"/>
      <c r="D6" s="188"/>
      <c r="E6" s="187"/>
      <c r="F6" s="187"/>
      <c r="G6" s="189"/>
      <c r="J6" s="72"/>
    </row>
    <row r="7" spans="1:10" ht="12.75">
      <c r="A7" s="190" t="s">
        <v>390</v>
      </c>
      <c r="B7" s="190"/>
      <c r="C7" s="191"/>
      <c r="D7" s="192"/>
      <c r="E7" s="191"/>
      <c r="F7" s="191"/>
      <c r="G7" s="193"/>
      <c r="J7" s="72"/>
    </row>
    <row r="8" spans="1:10" ht="12.75">
      <c r="A8" s="194" t="s">
        <v>391</v>
      </c>
      <c r="B8" s="194"/>
      <c r="C8" s="195"/>
      <c r="D8" s="196" t="s">
        <v>392</v>
      </c>
      <c r="E8" s="195"/>
      <c r="F8" s="195"/>
      <c r="G8" s="193"/>
      <c r="J8" s="72"/>
    </row>
    <row r="9" spans="1:7" ht="12.75">
      <c r="A9" s="197" t="s">
        <v>393</v>
      </c>
      <c r="B9" s="197"/>
      <c r="C9" s="198"/>
      <c r="D9" s="199" t="s">
        <v>394</v>
      </c>
      <c r="E9" s="198"/>
      <c r="F9" s="198"/>
      <c r="G9" s="193"/>
    </row>
    <row r="10" spans="1:7" ht="12.75">
      <c r="A10" s="197" t="s">
        <v>395</v>
      </c>
      <c r="B10" s="197"/>
      <c r="C10" s="198"/>
      <c r="D10" s="199" t="s">
        <v>396</v>
      </c>
      <c r="E10" s="198"/>
      <c r="F10" s="198"/>
      <c r="G10" s="193"/>
    </row>
    <row r="11" spans="1:7" ht="12.75">
      <c r="A11" s="197" t="s">
        <v>397</v>
      </c>
      <c r="B11" s="197"/>
      <c r="C11" s="198"/>
      <c r="D11" s="199" t="s">
        <v>225</v>
      </c>
      <c r="E11" s="198"/>
      <c r="F11" s="198"/>
      <c r="G11" s="193"/>
    </row>
    <row r="12" spans="1:7" ht="12.75">
      <c r="A12" s="197" t="s">
        <v>398</v>
      </c>
      <c r="B12" s="197"/>
      <c r="C12" s="198"/>
      <c r="D12" s="199" t="s">
        <v>231</v>
      </c>
      <c r="E12" s="198"/>
      <c r="F12" s="198"/>
      <c r="G12" s="193"/>
    </row>
    <row r="13" spans="1:7" ht="12.75">
      <c r="A13" s="197" t="s">
        <v>399</v>
      </c>
      <c r="B13" s="197"/>
      <c r="C13" s="198"/>
      <c r="D13" s="199" t="s">
        <v>229</v>
      </c>
      <c r="E13" s="198"/>
      <c r="F13" s="198"/>
      <c r="G13" s="193"/>
    </row>
    <row r="14" spans="1:7" ht="12.75">
      <c r="A14" s="197" t="s">
        <v>400</v>
      </c>
      <c r="B14" s="197"/>
      <c r="C14" s="198"/>
      <c r="D14" s="199" t="s">
        <v>233</v>
      </c>
      <c r="E14" s="198"/>
      <c r="F14" s="198"/>
      <c r="G14" s="193"/>
    </row>
    <row r="15" spans="1:10" ht="12.75">
      <c r="A15" s="197" t="s">
        <v>401</v>
      </c>
      <c r="B15" s="194"/>
      <c r="C15" s="195"/>
      <c r="D15" s="200" t="s">
        <v>223</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343</v>
      </c>
    </row>
    <row r="6" spans="1:4" ht="12.75">
      <c r="A6" s="203" t="s">
        <v>407</v>
      </c>
      <c r="B6" s="102"/>
      <c r="C6" s="102"/>
      <c r="D6" s="156"/>
    </row>
    <row r="7" spans="1:4" ht="12.75">
      <c r="A7" s="157" t="s">
        <v>344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343</v>
      </c>
    </row>
    <row r="13" spans="1:4" ht="12.75">
      <c r="A13" s="203" t="s">
        <v>407</v>
      </c>
      <c r="B13" s="102"/>
      <c r="C13" s="102"/>
      <c r="D13" s="156"/>
    </row>
    <row r="14" spans="1:4" ht="12.75">
      <c r="A14" s="157" t="s">
        <v>344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343</v>
      </c>
    </row>
    <row r="20" spans="1:4" ht="12.75">
      <c r="A20" s="203" t="s">
        <v>407</v>
      </c>
      <c r="B20" s="102"/>
      <c r="C20" s="102"/>
      <c r="D20" s="156"/>
    </row>
    <row r="21" spans="1:4" ht="12.75">
      <c r="A21" s="157" t="s">
        <v>344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343</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416</v>
      </c>
      <c r="C13" s="184" t="s">
        <v>197</v>
      </c>
      <c r="D13" s="184" t="s">
        <v>273</v>
      </c>
    </row>
    <row r="14" spans="1:4" ht="12.75">
      <c r="A14" s="208" t="s">
        <v>354</v>
      </c>
      <c r="B14" s="163"/>
      <c r="C14" s="209"/>
      <c r="D14" s="175"/>
    </row>
    <row r="15" spans="1:4" ht="12.75">
      <c r="A15" s="208" t="s">
        <v>355</v>
      </c>
      <c r="B15" s="163"/>
      <c r="C15" s="209"/>
      <c r="D15" s="175"/>
    </row>
    <row r="16" spans="1:4" ht="12.75">
      <c r="A16" s="210" t="s">
        <v>356</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348</v>
      </c>
      <c r="B5" s="102" t="s">
        <v>265</v>
      </c>
      <c r="C5" s="102" t="s">
        <v>382</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383</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197</v>
      </c>
      <c r="D13" s="184" t="s">
        <v>273</v>
      </c>
    </row>
    <row r="14" spans="1:4" s="72" customFormat="1" ht="12.75">
      <c r="A14" s="217" t="s">
        <v>354</v>
      </c>
      <c r="B14" s="163"/>
      <c r="C14" s="209"/>
      <c r="D14" s="175"/>
    </row>
    <row r="15" spans="1:4" s="72" customFormat="1" ht="12.75">
      <c r="A15" s="208" t="s">
        <v>355</v>
      </c>
      <c r="B15" s="163"/>
      <c r="C15" s="209"/>
      <c r="D15" s="175"/>
    </row>
    <row r="16" spans="1:4" s="72" customFormat="1" ht="12.75">
      <c r="A16" s="210" t="s">
        <v>356</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197</v>
      </c>
      <c r="D5" s="220" t="s">
        <v>421</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342</v>
      </c>
      <c r="B5" s="102" t="s">
        <v>423</v>
      </c>
      <c r="C5" s="102" t="s">
        <v>424</v>
      </c>
      <c r="D5" s="102" t="s">
        <v>425</v>
      </c>
      <c r="E5" s="156" t="s">
        <v>343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549179</v>
      </c>
      <c r="C12" s="24">
        <v>530110</v>
      </c>
      <c r="D12" s="24">
        <v>1079289</v>
      </c>
      <c r="E12" s="25"/>
      <c r="F12" s="25"/>
      <c r="G12" s="26">
        <f>E12+F12</f>
        <v>0</v>
      </c>
      <c r="H12" s="25"/>
      <c r="I12" s="25"/>
      <c r="J12" s="26">
        <f>H12+I12</f>
        <v>0</v>
      </c>
    </row>
    <row r="13" spans="1:10" ht="12.75" customHeight="1">
      <c r="A13" s="23" t="s">
        <v>65</v>
      </c>
      <c r="B13" s="24">
        <v>525938</v>
      </c>
      <c r="C13" s="24">
        <v>509139</v>
      </c>
      <c r="D13" s="24">
        <v>1035077</v>
      </c>
      <c r="E13" s="25"/>
      <c r="F13" s="25"/>
      <c r="G13" s="26">
        <f>E13+F13</f>
        <v>0</v>
      </c>
      <c r="H13" s="25"/>
      <c r="I13" s="25"/>
      <c r="J13" s="26">
        <f>H13+I13</f>
        <v>0</v>
      </c>
    </row>
    <row r="14" spans="1:10" ht="12.75" customHeight="1">
      <c r="A14" s="23" t="s">
        <v>66</v>
      </c>
      <c r="B14" s="24">
        <v>492090</v>
      </c>
      <c r="C14" s="24">
        <v>481523</v>
      </c>
      <c r="D14" s="24">
        <v>973613</v>
      </c>
      <c r="E14" s="25"/>
      <c r="F14" s="25"/>
      <c r="G14" s="26">
        <f>E14+F14</f>
        <v>0</v>
      </c>
      <c r="H14" s="25"/>
      <c r="I14" s="25"/>
      <c r="J14" s="26">
        <f>H14+I14</f>
        <v>0</v>
      </c>
    </row>
    <row r="15" spans="1:10" ht="12.75" customHeight="1">
      <c r="A15" s="23" t="s">
        <v>67</v>
      </c>
      <c r="B15" s="24">
        <v>434856</v>
      </c>
      <c r="C15" s="24">
        <v>431337</v>
      </c>
      <c r="D15" s="24">
        <v>866193</v>
      </c>
      <c r="E15" s="25"/>
      <c r="F15" s="25"/>
      <c r="G15" s="26">
        <f>E15+F15</f>
        <v>0</v>
      </c>
      <c r="H15" s="25"/>
      <c r="I15" s="25"/>
      <c r="J15" s="26">
        <f>H15+I15</f>
        <v>0</v>
      </c>
    </row>
    <row r="16" spans="1:10" ht="12.75" customHeight="1">
      <c r="A16" s="23" t="s">
        <v>68</v>
      </c>
      <c r="B16" s="24">
        <v>371818</v>
      </c>
      <c r="C16" s="24">
        <v>375696</v>
      </c>
      <c r="D16" s="24">
        <v>747514</v>
      </c>
      <c r="E16" s="25"/>
      <c r="F16" s="25"/>
      <c r="G16" s="26">
        <f>E16+F16</f>
        <v>0</v>
      </c>
      <c r="H16" s="25"/>
      <c r="I16" s="25"/>
      <c r="J16" s="26">
        <f>H16+I16</f>
        <v>0</v>
      </c>
    </row>
    <row r="17" spans="1:10" ht="12.75" customHeight="1">
      <c r="A17" s="23" t="s">
        <v>69</v>
      </c>
      <c r="B17" s="24">
        <v>326377</v>
      </c>
      <c r="C17" s="24">
        <v>337526</v>
      </c>
      <c r="D17" s="24">
        <v>663903</v>
      </c>
      <c r="E17" s="25"/>
      <c r="F17" s="25"/>
      <c r="G17" s="26">
        <f>E17+F17</f>
        <v>0</v>
      </c>
      <c r="H17" s="25"/>
      <c r="I17" s="25"/>
      <c r="J17" s="26">
        <f>H17+I17</f>
        <v>0</v>
      </c>
    </row>
    <row r="18" spans="1:10" ht="12.75" customHeight="1">
      <c r="A18" s="23" t="s">
        <v>70</v>
      </c>
      <c r="B18" s="24">
        <v>282042</v>
      </c>
      <c r="C18" s="24">
        <v>295519</v>
      </c>
      <c r="D18" s="24">
        <v>577561</v>
      </c>
      <c r="E18" s="25"/>
      <c r="F18" s="25"/>
      <c r="G18" s="26">
        <f>E18+F18</f>
        <v>0</v>
      </c>
      <c r="H18" s="25"/>
      <c r="I18" s="25"/>
      <c r="J18" s="26">
        <f>H18+I18</f>
        <v>0</v>
      </c>
    </row>
    <row r="19" spans="1:10" ht="12.75" customHeight="1">
      <c r="A19" s="23" t="s">
        <v>71</v>
      </c>
      <c r="B19" s="24">
        <v>230506</v>
      </c>
      <c r="C19" s="24">
        <v>244378</v>
      </c>
      <c r="D19" s="24">
        <v>474884</v>
      </c>
      <c r="E19" s="25"/>
      <c r="F19" s="25"/>
      <c r="G19" s="26">
        <f>E19+F19</f>
        <v>0</v>
      </c>
      <c r="H19" s="25"/>
      <c r="I19" s="25"/>
      <c r="J19" s="26">
        <f>H19+I19</f>
        <v>0</v>
      </c>
    </row>
    <row r="20" spans="1:10" ht="12.75" customHeight="1">
      <c r="A20" s="23" t="s">
        <v>72</v>
      </c>
      <c r="B20" s="24">
        <v>181554</v>
      </c>
      <c r="C20" s="24">
        <v>200161</v>
      </c>
      <c r="D20" s="24">
        <v>381715</v>
      </c>
      <c r="E20" s="25"/>
      <c r="F20" s="25"/>
      <c r="G20" s="26">
        <f>E20+F20</f>
        <v>0</v>
      </c>
      <c r="H20" s="25"/>
      <c r="I20" s="25"/>
      <c r="J20" s="26">
        <f>H20+I20</f>
        <v>0</v>
      </c>
    </row>
    <row r="21" spans="1:10" ht="12.75" customHeight="1">
      <c r="A21" s="23" t="s">
        <v>73</v>
      </c>
      <c r="B21" s="24">
        <v>140031</v>
      </c>
      <c r="C21" s="24">
        <v>161534</v>
      </c>
      <c r="D21" s="24">
        <v>301565</v>
      </c>
      <c r="E21" s="25"/>
      <c r="F21" s="25"/>
      <c r="G21" s="26">
        <f>E21+F21</f>
        <v>0</v>
      </c>
      <c r="H21" s="25"/>
      <c r="I21" s="25"/>
      <c r="J21" s="26">
        <f>H21+I21</f>
        <v>0</v>
      </c>
    </row>
    <row r="22" spans="1:10" ht="12.75" customHeight="1">
      <c r="A22" s="23" t="s">
        <v>74</v>
      </c>
      <c r="B22" s="24">
        <v>116240</v>
      </c>
      <c r="C22" s="24">
        <v>135378</v>
      </c>
      <c r="D22" s="24">
        <v>251618</v>
      </c>
      <c r="E22" s="25"/>
      <c r="F22" s="25"/>
      <c r="G22" s="26">
        <f>E22+F22</f>
        <v>0</v>
      </c>
      <c r="H22" s="25"/>
      <c r="I22" s="25"/>
      <c r="J22" s="26">
        <f>H22+I22</f>
        <v>0</v>
      </c>
    </row>
    <row r="23" spans="1:10" ht="12.75" customHeight="1">
      <c r="A23" s="23" t="s">
        <v>75</v>
      </c>
      <c r="B23" s="24">
        <v>93205</v>
      </c>
      <c r="C23" s="24">
        <v>109982</v>
      </c>
      <c r="D23" s="24">
        <v>203187</v>
      </c>
      <c r="E23" s="25"/>
      <c r="F23" s="25"/>
      <c r="G23" s="26">
        <f>E23+F23</f>
        <v>0</v>
      </c>
      <c r="H23" s="25"/>
      <c r="I23" s="25"/>
      <c r="J23" s="26">
        <f>H23+I23</f>
        <v>0</v>
      </c>
    </row>
    <row r="24" spans="1:10" ht="12.75" customHeight="1">
      <c r="A24" s="23" t="s">
        <v>76</v>
      </c>
      <c r="B24" s="24">
        <v>72071</v>
      </c>
      <c r="C24" s="24">
        <v>85246</v>
      </c>
      <c r="D24" s="24">
        <v>157317</v>
      </c>
      <c r="E24" s="25"/>
      <c r="F24" s="25"/>
      <c r="G24" s="26">
        <f>E24+F24</f>
        <v>0</v>
      </c>
      <c r="H24" s="25"/>
      <c r="I24" s="25"/>
      <c r="J24" s="26">
        <f>H24+I24</f>
        <v>0</v>
      </c>
    </row>
    <row r="25" spans="1:10" ht="12.75" customHeight="1">
      <c r="A25" s="23" t="s">
        <v>77</v>
      </c>
      <c r="B25" s="24">
        <v>149523</v>
      </c>
      <c r="C25" s="24">
        <v>183031</v>
      </c>
      <c r="D25" s="24">
        <v>332554</v>
      </c>
      <c r="E25" s="25"/>
      <c r="F25" s="25"/>
      <c r="G25" s="26">
        <f>E25+F25</f>
        <v>0</v>
      </c>
      <c r="H25" s="25"/>
      <c r="I25" s="25"/>
      <c r="J25" s="26">
        <f>H25+I25</f>
        <v>0</v>
      </c>
    </row>
    <row r="26" spans="1:10" ht="12.75" customHeight="1">
      <c r="A26" s="23" t="s">
        <v>63</v>
      </c>
      <c r="B26" s="26">
        <f>SUM(B12:B25)</f>
        <v>3965430</v>
      </c>
      <c r="C26" s="26">
        <f>SUM(C12:C25)</f>
        <v>4080560</v>
      </c>
      <c r="D26" s="24">
        <v>8045990</v>
      </c>
      <c r="E26" s="26">
        <f>SUM(E12:E25)</f>
        <v>0</v>
      </c>
      <c r="F26" s="26">
        <f>SUM(F12:F25)</f>
        <v>0</v>
      </c>
      <c r="G26" s="26">
        <f>E26+F26</f>
        <v>0</v>
      </c>
      <c r="H26" s="26">
        <f>SUM(H12:H25)</f>
        <v>0</v>
      </c>
      <c r="I26" s="26">
        <f>SUM(I12:I25)</f>
        <v>0</v>
      </c>
      <c r="J26" s="26">
        <f>H26+I26</f>
        <v>0</v>
      </c>
    </row>
    <row r="27" spans="1:10" ht="12.75" customHeight="1">
      <c r="A27" s="27" t="s">
        <v>78</v>
      </c>
      <c r="B27" s="28"/>
      <c r="C27" s="29">
        <f>SUM(C15:C20)</f>
        <v>1884617</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204.512</v>
      </c>
      <c r="C41" s="40" t="s">
        <v>93</v>
      </c>
      <c r="D41" s="41"/>
      <c r="E41" s="42"/>
      <c r="F41" s="41"/>
      <c r="G41" s="42"/>
      <c r="K41" s="1"/>
      <c r="L41" s="1"/>
      <c r="M41" s="1"/>
    </row>
    <row r="42" spans="1:13" s="43" customFormat="1" ht="12.75">
      <c r="A42" s="23" t="s">
        <v>98</v>
      </c>
      <c r="B42" s="39">
        <v>18.2</v>
      </c>
      <c r="C42" s="40" t="s">
        <v>93</v>
      </c>
      <c r="D42" s="41"/>
      <c r="E42" s="42"/>
      <c r="F42" s="41"/>
      <c r="G42" s="42"/>
      <c r="K42" s="1"/>
      <c r="L42" s="1"/>
      <c r="M42" s="1"/>
    </row>
    <row r="43" spans="1:13" s="43" customFormat="1" ht="12.75">
      <c r="A43" s="38" t="s">
        <v>99</v>
      </c>
      <c r="B43" s="39">
        <v>21.4</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306</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306</v>
      </c>
    </row>
    <row r="14" spans="1:3" ht="12.75">
      <c r="A14" s="260" t="s">
        <v>456</v>
      </c>
      <c r="B14" s="260"/>
      <c r="C14" s="261" t="s">
        <v>306</v>
      </c>
    </row>
    <row r="15" spans="1:3" ht="12.75">
      <c r="A15" s="262" t="s">
        <v>457</v>
      </c>
      <c r="B15" s="262"/>
      <c r="C15" s="263" t="s">
        <v>306</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289</v>
      </c>
    </row>
    <row r="7" spans="1:5" ht="12.75">
      <c r="A7" s="278" t="s">
        <v>330</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289</v>
      </c>
    </row>
    <row r="15" spans="1:5" ht="12.75">
      <c r="A15" s="278" t="s">
        <v>330</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330</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330</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208</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205</v>
      </c>
      <c r="E9" s="97" t="s">
        <v>205</v>
      </c>
    </row>
    <row r="10" spans="1:5" ht="12.75">
      <c r="A10" s="85" t="s">
        <v>206</v>
      </c>
      <c r="B10" s="85"/>
      <c r="C10" s="95" t="s">
        <v>207</v>
      </c>
      <c r="D10" s="96" t="s">
        <v>245</v>
      </c>
      <c r="E10" s="97" t="s">
        <v>246</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247</v>
      </c>
      <c r="B17" s="82"/>
      <c r="C17" s="82"/>
      <c r="D17" s="82"/>
      <c r="E17" s="84"/>
      <c r="F17" s="94"/>
    </row>
    <row r="18" spans="1:6" ht="12.75">
      <c r="A18" s="85" t="s">
        <v>248</v>
      </c>
      <c r="B18" s="85"/>
      <c r="C18" s="98" t="s">
        <v>216</v>
      </c>
      <c r="D18" s="99" t="s">
        <v>249</v>
      </c>
      <c r="E18" s="99" t="s">
        <v>250</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251</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252</v>
      </c>
      <c r="E30" s="99" t="s">
        <v>253</v>
      </c>
      <c r="F30" s="94"/>
    </row>
    <row r="31" spans="1:6" ht="12.75">
      <c r="A31" s="85" t="s">
        <v>224</v>
      </c>
      <c r="B31" s="86"/>
      <c r="C31" s="95" t="s">
        <v>225</v>
      </c>
      <c r="D31" s="99" t="s">
        <v>254</v>
      </c>
      <c r="E31" s="99" t="s">
        <v>255</v>
      </c>
      <c r="F31" s="94"/>
    </row>
    <row r="32" spans="1:6" ht="12.75">
      <c r="A32" s="85" t="s">
        <v>226</v>
      </c>
      <c r="B32" s="86"/>
      <c r="C32" s="95" t="s">
        <v>227</v>
      </c>
      <c r="D32" s="99" t="s">
        <v>256</v>
      </c>
      <c r="E32" s="99" t="s">
        <v>257</v>
      </c>
      <c r="F32" s="94"/>
    </row>
    <row r="33" spans="1:6" ht="12.75">
      <c r="A33" s="85" t="s">
        <v>228</v>
      </c>
      <c r="B33" s="86"/>
      <c r="C33" s="95" t="s">
        <v>229</v>
      </c>
      <c r="D33" s="99" t="s">
        <v>258</v>
      </c>
      <c r="E33" s="99" t="s">
        <v>259</v>
      </c>
      <c r="F33" s="94"/>
    </row>
    <row r="34" spans="1:6" ht="12.75">
      <c r="A34" s="85" t="s">
        <v>230</v>
      </c>
      <c r="B34" s="86"/>
      <c r="C34" s="95" t="s">
        <v>231</v>
      </c>
      <c r="D34" s="99" t="s">
        <v>260</v>
      </c>
      <c r="E34" s="99" t="s">
        <v>261</v>
      </c>
      <c r="F34" s="94"/>
    </row>
    <row r="35" spans="1:6" ht="12.75">
      <c r="A35" s="85" t="s">
        <v>232</v>
      </c>
      <c r="B35" s="86"/>
      <c r="C35" s="95" t="s">
        <v>233</v>
      </c>
      <c r="D35" s="99" t="s">
        <v>262</v>
      </c>
      <c r="E35" s="99" t="s">
        <v>263</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197</v>
      </c>
      <c r="D5" s="135" t="s">
        <v>198</v>
      </c>
      <c r="E5" s="133" t="s">
        <v>59</v>
      </c>
      <c r="F5" s="136" t="s">
        <v>197</v>
      </c>
      <c r="G5" s="134" t="s">
        <v>199</v>
      </c>
      <c r="H5" s="131"/>
      <c r="I5" s="131"/>
    </row>
    <row r="6" spans="1:9" ht="12.75">
      <c r="A6" s="137" t="s">
        <v>331</v>
      </c>
      <c r="B6" s="138"/>
      <c r="C6" s="139"/>
      <c r="D6" s="140" t="s">
        <v>216</v>
      </c>
      <c r="E6" s="138"/>
      <c r="F6" s="141"/>
      <c r="G6" s="142"/>
      <c r="H6" s="131"/>
      <c r="I6" s="131"/>
    </row>
    <row r="7" spans="1:9" ht="12.75">
      <c r="A7" s="137" t="s">
        <v>332</v>
      </c>
      <c r="B7" s="138"/>
      <c r="C7" s="139"/>
      <c r="D7" s="143" t="s">
        <v>203</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205</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339</v>
      </c>
      <c r="E11" s="150"/>
      <c r="F11" s="151"/>
      <c r="G11" s="146"/>
      <c r="I11" s="131"/>
    </row>
    <row r="12" spans="1:9" ht="12.75">
      <c r="A12" s="152"/>
      <c r="B12" s="152"/>
      <c r="C12" s="152"/>
      <c r="D12" s="152"/>
      <c r="E12" s="152"/>
      <c r="F12" s="152"/>
      <c r="G12" s="109"/>
      <c r="I12" s="131"/>
    </row>
    <row r="13" spans="1:9" ht="41.25" customHeight="1">
      <c r="A13" s="153" t="s">
        <v>340</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