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<sst xmlns="http://schemas.openxmlformats.org/spreadsheetml/2006/main" count="913" uniqueCount="518">
  <si>
    <t>PHG Needs Assessment Calculator</t>
  </si>
  <si>
    <t>Brunei Darussalam</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</si>
  <si>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</si>
  <si>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</si>
  <si>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</si>
  <si>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</si>
  <si>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</si>
  <si>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</si>
  <si>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</si>
  <si>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</si>
  <si>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</si>
  <si>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</si>
  <si>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</si>
  <si>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</si>
  <si>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</si>
  <si>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</si>
  <si>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</si>
  <si>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</si>
  <si>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</si>
  <si>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</si>
  <si>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</si>
  <si>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</si>
  <si>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</si>
  <si>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</si>
  <si>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</si>
  <si>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</si>
  <si>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</si>
  <si>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</si>
  <si>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</si>
  <si>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</si>
  <si>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</si>
  <si>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</si>
  <si>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</si>
  <si>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</si>
  <si>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</si>
  <si>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</si>
  <si>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</si>
  <si>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</si>
  <si>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</si>
  <si>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</si>
  <si>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</si>
  <si>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</si>
  <si>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</si>
  <si>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</si>
  <si>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</si>
  <si>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</si>
  <si>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</si>
  <si>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</si>
  <si>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</si>
  <si>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</si>
  <si>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</si>
  <si>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</si>
  <si>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</si>
  <si>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</si>
  <si>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</si>
  <si>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</si>
  <si>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</si>
  <si>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</si>
  <si>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</si>
  <si>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</si>
  <si>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</si>
  <si>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</si>
  <si>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</si>
  <si>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</si>
  <si>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</si>
  <si>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</si>
  <si>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</si>
  <si>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</si>
  <si>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</si>
  <si>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</si>
  <si>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</si>
  <si>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</si>
  <si>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</si>
  <si>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</si>
  <si>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</si>
  <si>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</si>
  <si>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</si>
  <si>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</si>
  <si>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</si>
  <si>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</si>
  <si>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</si>
  <si>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</si>
  <si>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</si>
  <si>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</si>
  <si>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</si>
  <si>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</si>
  <si>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</si>
  <si>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</si>
  <si>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</si>
  <si>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</si>
  <si>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</si>
  <si>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</si>
  <si>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19</t>
  </si>
  <si>
    <t>Unicef, 2013</t>
  </si>
  <si>
    <t>Still birth rate (SB) per year per 1000 total births</t>
  </si>
  <si>
    <t>6.38</t>
  </si>
  <si>
    <t>WHO, 2009</t>
  </si>
  <si>
    <t>Total births in 1000s (LB+SB) per year</t>
  </si>
  <si>
    <t>Infant mortality rate: infant deaths / 1000 LB / year</t>
  </si>
  <si>
    <t>Under-5 mortality rate: U5 deaths / 1000 LB / year</t>
  </si>
  <si>
    <t>Percentage births in women &gt;35 years</t>
  </si>
  <si>
    <t>Life expectancy at birth (yrs)</t>
  </si>
  <si>
    <t>78.01</t>
  </si>
  <si>
    <t xml:space="preserve">% of marriages consanguineous </t>
  </si>
  <si>
    <t>Maternal health</t>
  </si>
  <si>
    <t>Prenatal visits – at least 1 visit (%)</t>
  </si>
  <si>
    <t>99.0</t>
  </si>
  <si>
    <t>Prenatal visits – at least 4 visits (%)</t>
  </si>
  <si>
    <t>−</t>
  </si>
  <si>
    <t>Births attended by skilled health personnel (%)</t>
  </si>
  <si>
    <t>99.9</t>
  </si>
  <si>
    <t>Contraception prevalence rate (%)</t>
  </si>
  <si>
    <t>Unmet need for family planning (%)</t>
  </si>
  <si>
    <t> </t>
  </si>
  <si>
    <t>Total fertility rate</t>
  </si>
  <si>
    <t>2.02</t>
  </si>
  <si>
    <t>% home births</t>
  </si>
  <si>
    <t>% births at health care services</t>
  </si>
  <si>
    <t>99.90</t>
  </si>
  <si>
    <t>Newborn health</t>
  </si>
  <si>
    <t>Number of neonatal examinations by SBA / trained staff</t>
  </si>
  <si>
    <t>% neonatal examinations by SBA/ trained staff</t>
  </si>
  <si>
    <t>Socio-economic indicators</t>
  </si>
  <si>
    <t>Gross national income per capita (PPP int. $)</t>
  </si>
  <si>
    <t>49790</t>
  </si>
  <si>
    <t>% population living on &lt; US$1 per day</t>
  </si>
  <si>
    <t>Birth registration coverage (%)</t>
  </si>
  <si>
    <t>&gt;90</t>
  </si>
  <si>
    <t>WHO 2008</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</si>
  <si>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</si>
  <si>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</si>
  <si>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</si>
  <si>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</si>
  <si>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</si>
  <si>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</si>
  <si>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</si>
  <si>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</si>
  <si>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</si>
  <si>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</si>
  <si>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1295.5</t>
  </si>
  <si>
    <t>WHO 2011</t>
  </si>
  <si>
    <t>Total expenditure on health as percentage of GDP</t>
  </si>
  <si>
    <t>2.5</t>
  </si>
  <si>
    <t xml:space="preserve">Per capita government expenditure on health (PPP int. $) </t>
  </si>
  <si>
    <t>1101.8</t>
  </si>
  <si>
    <t xml:space="preserve">External resources for health as percentage of total expenditure on health </t>
  </si>
  <si>
    <t xml:space="preserve">General government expenditure on health as percentage of total expenditure on health  </t>
  </si>
  <si>
    <t>85</t>
  </si>
  <si>
    <t xml:space="preserve">Out-of-pocket expenditure as percentage of private expenditure on health </t>
  </si>
  <si>
    <t>98.9</t>
  </si>
  <si>
    <t xml:space="preserve">Private expenditure on health as percentage of total expenditure on health </t>
  </si>
  <si>
    <t>15</t>
  </si>
  <si>
    <t xml:space="preserve">General government expenditure on health as percentage of total government expenditure </t>
  </si>
  <si>
    <t>8.8</t>
  </si>
  <si>
    <t>Health Workforce</t>
  </si>
  <si>
    <t>Number of nursing and midwifery personnel</t>
  </si>
  <si>
    <t>1941</t>
  </si>
  <si>
    <t>WHO, 2008</t>
  </si>
  <si>
    <t xml:space="preserve">Nursing and midwifery personnel density (per 10,000 population)  </t>
  </si>
  <si>
    <t>48.8</t>
  </si>
  <si>
    <t>Number of physicians</t>
  </si>
  <si>
    <t>564</t>
  </si>
  <si>
    <t xml:space="preserve">Physician density (per 10 000 population) </t>
  </si>
  <si>
    <t>14.17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</si>
  <si>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</si>
  <si>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</si>
  <si>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</si>
  <si>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</si>
  <si>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</si>
  <si>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</si>
  <si>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</si>
  <si>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</si>
  <si>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</si>
  <si>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</si>
  <si>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</si>
  <si>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</si>
  <si>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</si>
  <si>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</si>
  <si>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</si>
  <si>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</si>
  <si>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</si>
  <si>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</si>
  <si>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</si>
  <si>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</si>
  <si>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</si>
  <si>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</si>
  <si>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</si>
  <si>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</si>
  <si>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</si>
  <si>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</si>
  <si>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</si>
  <si>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</si>
  <si>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</si>
  <si>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</si>
  <si>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</si>
  <si>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</si>
  <si>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</si>
  <si>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</si>
  <si>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</si>
  <si>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2.07</t>
  </si>
  <si>
    <t>Stillbirth prevalence (SB)</t>
  </si>
  <si>
    <t>0.08</t>
  </si>
  <si>
    <t>Total birth prevalence (LB+SB)</t>
  </si>
  <si>
    <t>2.15</t>
  </si>
  <si>
    <t>All age groups</t>
  </si>
  <si>
    <t>&lt;1 year olds</t>
  </si>
  <si>
    <t>1-4 year olds</t>
  </si>
  <si>
    <t>5-14 year olds</t>
  </si>
  <si>
    <t>15-44 year olds</t>
  </si>
  <si>
    <t>45+ year olds</t>
  </si>
  <si>
    <t xml:space="preserve">Number of cases by age group </t>
  </si>
  <si>
    <t xml:space="preserve">Annual live births </t>
  </si>
  <si>
    <t>16</t>
  </si>
  <si>
    <t>No. of cases by level of impairment</t>
  </si>
  <si>
    <t>No or minor disability</t>
  </si>
  <si>
    <t>Moderate disability*</t>
  </si>
  <si>
    <t>Severe disability*</t>
  </si>
  <si>
    <t>Mortality and morbidity</t>
  </si>
  <si>
    <t xml:space="preserve">Mean life expectancy (yrs) </t>
  </si>
  <si>
    <t>49.5</t>
  </si>
  <si>
    <t>No. deaths &lt; 1yr</t>
  </si>
  <si>
    <t>0</t>
  </si>
  <si>
    <t>No. deaths 1-4 yrs</t>
  </si>
  <si>
    <t>No. deaths &lt; 5 yrs</t>
  </si>
  <si>
    <t>Infant mortality / 1000 LB</t>
  </si>
  <si>
    <t>0.04</t>
  </si>
  <si>
    <t>Under-5 mortality / 1000 LB</t>
  </si>
  <si>
    <t>0.06</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</si>
  <si>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</si>
  <si>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</si>
  <si>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</si>
  <si>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</si>
  <si>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</si>
  <si>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</si>
  <si>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</si>
  <si>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</si>
  <si>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(Asia Pacific, High Income)</t>
  </si>
  <si>
    <t>0.84</t>
  </si>
  <si>
    <t>1.49</t>
  </si>
  <si>
    <t>0.03</t>
  </si>
  <si>
    <t>0.87</t>
  </si>
  <si>
    <t>1.55</t>
  </si>
  <si>
    <t>Number of cases by age-group</t>
  </si>
  <si>
    <t>Annual live births</t>
  </si>
  <si>
    <t>1357</t>
  </si>
  <si>
    <t>200416</t>
  </si>
  <si>
    <t>No. cases by level of impairment</t>
  </si>
  <si>
    <t>52.3</t>
  </si>
  <si>
    <t>22.3</t>
  </si>
  <si>
    <t>23</t>
  </si>
  <si>
    <t>80,306</t>
  </si>
  <si>
    <t>14</t>
  </si>
  <si>
    <t>15,226</t>
  </si>
  <si>
    <t>37</t>
  </si>
  <si>
    <t>95,532</t>
  </si>
  <si>
    <t>0.02</t>
  </si>
  <si>
    <t>0.40</t>
  </si>
  <si>
    <t>0.48</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</si>
  <si>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</si>
  <si>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</si>
  <si>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</si>
  <si>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</si>
  <si>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</si>
  <si>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</si>
  <si>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</si>
  <si>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</si>
  <si>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</si>
  <si>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</si>
  <si>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</si>
  <si>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</si>
  <si>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</si>
  <si>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</si>
  <si>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</si>
  <si>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</si>
  <si>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</si>
  <si>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</si>
  <si>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</si>
  <si>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</si>
  <si>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</si>
  <si>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</si>
  <si>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</si>
  <si>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</si>
  <si>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</si>
  <si>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</si>
  <si>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</si>
  <si>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</si>
  <si>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</si>
  <si>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</si>
  <si>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</si>
  <si>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</si>
  <si>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</si>
  <si>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</si>
  <si>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</si>
  <si>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</si>
  <si>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</si>
  <si>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</si>
  <si>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</si>
  <si>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</si>
  <si>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</si>
  <si>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</si>
  <si>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</si>
  <si>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</si>
  <si>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</si>
  <si>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</si>
  <si>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</si>
  <si>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</si>
  <si>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</si>
  <si>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</si>
  <si>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</si>
  <si>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</si>
  <si>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</si>
  <si>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</si>
  <si>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</si>
  <si>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</si>
  <si>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</si>
  <si>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</si>
  <si>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</si>
  <si>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</si>
  <si>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</si>
  <si>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</si>
  <si>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</si>
  <si>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</si>
  <si>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</si>
  <si>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</si>
  <si>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</si>
  <si>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</si>
  <si>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</si>
  <si>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</si>
  <si>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1</t>
  </si>
  <si>
    <t>Annual still 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</si>
  <si>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</si>
  <si>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</si>
  <si>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0.00</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</si>
  <si>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</si>
  <si>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</si>
  <si>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</si>
  <si>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</si>
  <si>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</si>
  <si>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</si>
  <si>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</si>
  <si>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</si>
  <si>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</si>
  <si>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</si>
  <si>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</si>
  <si>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</si>
  <si>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</si>
  <si>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</si>
  <si>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</si>
  <si>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</si>
  <si>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</si>
  <si>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</si>
  <si>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</si>
  <si>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</si>
  <si>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</si>
  <si>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</si>
  <si>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</si>
  <si>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</si>
  <si>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</si>
  <si>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</si>
  <si>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</si>
  <si>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</si>
  <si>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</si>
  <si>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</si>
  <si>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</si>
  <si>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</si>
  <si>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</si>
  <si>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</si>
  <si>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</si>
  <si>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</si>
  <si>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</si>
  <si>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</si>
  <si>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</si>
  <si>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</si>
  <si>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</si>
  <si>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</si>
  <si>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</si>
  <si>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</si>
  <si>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</si>
  <si>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</si>
  <si>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</si>
  <si>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</si>
  <si>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</si>
  <si>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</si>
  <si>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</si>
  <si>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</si>
  <si>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8</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</si>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</sst>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334</v>
      </c>
      <c r="B5" s="154"/>
      <c r="C5" s="154"/>
      <c r="D5" s="154"/>
      <c r="E5" s="104"/>
    </row>
    <row r="6" ht="12.75">
      <c r="A6" s="155"/>
    </row>
    <row r="7" spans="1:4" ht="12.75">
      <c r="A7" s="102" t="s">
        <v>335</v>
      </c>
      <c r="B7" s="156" t="s">
        <v>277</v>
      </c>
      <c r="C7" s="102" t="s">
        <v>266</v>
      </c>
      <c r="D7" s="156" t="s">
        <v>336</v>
      </c>
    </row>
    <row r="8" spans="1:4" ht="12.75">
      <c r="A8" s="157" t="s">
        <v>337</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335</v>
      </c>
      <c r="B13" s="156" t="s">
        <v>338</v>
      </c>
      <c r="C13" s="102" t="s">
        <v>272</v>
      </c>
      <c r="D13" s="156" t="s">
        <v>336</v>
      </c>
    </row>
    <row r="14" spans="1:4" ht="12.75">
      <c r="A14" s="157" t="s">
        <v>337</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335</v>
      </c>
      <c r="B19" s="102" t="s">
        <v>339</v>
      </c>
      <c r="C19" s="102" t="s">
        <v>340</v>
      </c>
      <c r="D19" s="156" t="s">
        <v>336</v>
      </c>
    </row>
    <row r="20" spans="1:4" ht="12.75">
      <c r="A20" s="157" t="s">
        <v>337</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275</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341</v>
      </c>
      <c r="B5" s="102" t="s">
        <v>259</v>
      </c>
      <c r="C5" s="102" t="s">
        <v>60</v>
      </c>
      <c r="D5" s="102" t="s">
        <v>260</v>
      </c>
      <c r="E5" s="102" t="s">
        <v>261</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342</v>
      </c>
      <c r="B10" s="161"/>
      <c r="C10" s="161"/>
      <c r="D10" s="161"/>
      <c r="E10" s="131"/>
      <c r="F10" s="131"/>
      <c r="G10" s="131"/>
    </row>
    <row r="11" spans="1:7" ht="27" customHeight="1">
      <c r="A11" s="161" t="s">
        <v>263</v>
      </c>
      <c r="B11" s="161"/>
      <c r="C11" s="161"/>
      <c r="D11" s="161"/>
      <c r="E11" s="131"/>
      <c r="F11" s="131"/>
      <c r="G11" s="131"/>
    </row>
    <row r="12" spans="1:7" ht="12.75">
      <c r="A12" s="131"/>
      <c r="B12" s="131"/>
      <c r="C12" s="131"/>
      <c r="D12" s="131"/>
      <c r="E12" s="131"/>
      <c r="F12" s="131"/>
      <c r="G12" s="131"/>
    </row>
    <row r="13" spans="1:7" ht="12.75">
      <c r="A13" s="156" t="s">
        <v>343</v>
      </c>
      <c r="B13" s="102" t="s">
        <v>344</v>
      </c>
      <c r="C13" s="102" t="s">
        <v>345</v>
      </c>
      <c r="D13" s="156" t="s">
        <v>267</v>
      </c>
      <c r="E13" s="131"/>
      <c r="F13" s="131"/>
      <c r="G13" s="131"/>
    </row>
    <row r="14" spans="1:7" ht="12.75">
      <c r="A14" s="162" t="s">
        <v>346</v>
      </c>
      <c r="B14" s="162"/>
      <c r="C14" s="162"/>
      <c r="D14" s="162"/>
      <c r="E14" s="131"/>
      <c r="F14" s="131"/>
      <c r="G14" s="131"/>
    </row>
    <row r="15" spans="1:7" ht="12.75">
      <c r="A15" s="150" t="s">
        <v>347</v>
      </c>
      <c r="B15" s="162"/>
      <c r="C15" s="162"/>
      <c r="D15" s="162"/>
      <c r="E15" s="131"/>
      <c r="F15" s="131"/>
      <c r="G15" s="131"/>
    </row>
    <row r="16" spans="1:7" ht="12.75">
      <c r="A16" s="150" t="s">
        <v>348</v>
      </c>
      <c r="B16" s="162"/>
      <c r="C16" s="162"/>
      <c r="D16" s="162"/>
      <c r="E16" s="131"/>
      <c r="F16" s="131"/>
      <c r="G16" s="131"/>
    </row>
    <row r="17" spans="1:7" ht="12.75">
      <c r="A17" s="150" t="s">
        <v>349</v>
      </c>
      <c r="B17" s="162"/>
      <c r="C17" s="162"/>
      <c r="D17" s="162"/>
      <c r="E17" s="131"/>
      <c r="F17" s="131"/>
      <c r="G17" s="131"/>
    </row>
    <row r="18" spans="1:7" ht="12.75">
      <c r="A18" s="162" t="s">
        <v>350</v>
      </c>
      <c r="B18" s="162"/>
      <c r="C18" s="162"/>
      <c r="D18" s="162"/>
      <c r="E18" s="131"/>
      <c r="F18" s="131"/>
      <c r="G18" s="131"/>
    </row>
    <row r="19" spans="1:7" ht="12.75">
      <c r="A19" s="150" t="s">
        <v>347</v>
      </c>
      <c r="B19" s="162"/>
      <c r="C19" s="162"/>
      <c r="D19" s="162"/>
      <c r="E19" s="131"/>
      <c r="F19" s="131"/>
      <c r="G19" s="131"/>
    </row>
    <row r="20" spans="1:7" ht="12.75">
      <c r="A20" s="150" t="s">
        <v>348</v>
      </c>
      <c r="B20" s="162"/>
      <c r="C20" s="162"/>
      <c r="D20" s="162"/>
      <c r="E20" s="131"/>
      <c r="F20" s="131"/>
      <c r="G20" s="131"/>
    </row>
    <row r="21" spans="1:7" ht="12.75">
      <c r="A21" s="150" t="s">
        <v>349</v>
      </c>
      <c r="B21" s="162"/>
      <c r="C21" s="162"/>
      <c r="D21" s="162"/>
      <c r="E21" s="131"/>
      <c r="F21" s="131"/>
      <c r="G21" s="131"/>
    </row>
    <row r="22" spans="1:7" ht="12.75">
      <c r="A22" s="162" t="s">
        <v>351</v>
      </c>
      <c r="B22" s="162"/>
      <c r="C22" s="162"/>
      <c r="D22" s="162"/>
      <c r="E22" s="131"/>
      <c r="F22" s="131"/>
      <c r="G22" s="131"/>
    </row>
    <row r="23" spans="1:7" ht="12.75">
      <c r="A23" s="150" t="s">
        <v>347</v>
      </c>
      <c r="B23" s="162"/>
      <c r="C23" s="162"/>
      <c r="D23" s="162"/>
      <c r="E23" s="131"/>
      <c r="F23" s="131"/>
      <c r="G23" s="131"/>
    </row>
    <row r="24" spans="1:7" ht="12.75">
      <c r="A24" s="150" t="s">
        <v>348</v>
      </c>
      <c r="B24" s="162"/>
      <c r="C24" s="162"/>
      <c r="D24" s="162"/>
      <c r="E24" s="131"/>
      <c r="F24" s="131"/>
      <c r="G24" s="131"/>
    </row>
    <row r="25" spans="1:7" ht="12.75">
      <c r="A25" s="150" t="s">
        <v>349</v>
      </c>
      <c r="B25" s="162"/>
      <c r="C25" s="162"/>
      <c r="D25" s="162"/>
      <c r="E25" s="131"/>
      <c r="F25" s="131"/>
      <c r="G25" s="131"/>
    </row>
    <row r="26" spans="1:7" ht="12.75">
      <c r="A26" s="162" t="s">
        <v>352</v>
      </c>
      <c r="B26" s="162"/>
      <c r="C26" s="162"/>
      <c r="D26" s="162"/>
      <c r="E26" s="131"/>
      <c r="F26" s="131"/>
      <c r="G26" s="131"/>
    </row>
    <row r="27" spans="1:7" ht="12.75">
      <c r="A27" s="150" t="s">
        <v>347</v>
      </c>
      <c r="B27" s="162"/>
      <c r="C27" s="162"/>
      <c r="D27" s="162"/>
      <c r="E27" s="131"/>
      <c r="F27" s="131"/>
      <c r="G27" s="131"/>
    </row>
    <row r="28" spans="1:7" ht="12.75">
      <c r="A28" s="150" t="s">
        <v>348</v>
      </c>
      <c r="B28" s="162"/>
      <c r="C28" s="162"/>
      <c r="D28" s="162"/>
      <c r="E28" s="131"/>
      <c r="F28" s="131"/>
      <c r="G28" s="131"/>
    </row>
    <row r="29" spans="1:7" ht="12.75">
      <c r="A29" s="150" t="s">
        <v>349</v>
      </c>
      <c r="B29" s="162"/>
      <c r="C29" s="162"/>
      <c r="D29" s="162"/>
      <c r="E29" s="131"/>
      <c r="F29" s="131"/>
      <c r="G29" s="131"/>
    </row>
    <row r="30" spans="1:7" ht="12.75">
      <c r="A30" s="131"/>
      <c r="B30" s="131"/>
      <c r="C30" s="131"/>
      <c r="D30" s="131"/>
      <c r="E30" s="131"/>
      <c r="F30" s="131"/>
      <c r="G30" s="131"/>
    </row>
    <row r="31" spans="1:7" ht="12.75">
      <c r="A31" s="131" t="s">
        <v>131</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353</v>
      </c>
      <c r="B5" s="163"/>
    </row>
    <row r="6" spans="1:2" ht="12.75">
      <c r="A6" s="164" t="s">
        <v>354</v>
      </c>
      <c r="B6" s="157"/>
    </row>
    <row r="7" spans="1:2" ht="12.75">
      <c r="A7" s="165" t="s">
        <v>355</v>
      </c>
      <c r="B7" s="166"/>
    </row>
    <row r="8" spans="1:2" ht="12.75">
      <c r="A8" s="164" t="s">
        <v>356</v>
      </c>
      <c r="B8" s="167"/>
    </row>
    <row r="9" spans="1:2" ht="12.75">
      <c r="A9" s="164" t="s">
        <v>357</v>
      </c>
      <c r="B9" s="167"/>
    </row>
    <row r="10" spans="1:2" ht="12.75">
      <c r="A10" s="164" t="s">
        <v>358</v>
      </c>
      <c r="B10" s="167"/>
    </row>
    <row r="11" spans="1:2" ht="12.75">
      <c r="A11" s="164" t="s">
        <v>359</v>
      </c>
      <c r="B11" s="167"/>
    </row>
    <row r="12" spans="1:2" ht="23.25" customHeight="1">
      <c r="A12" s="164" t="s">
        <v>360</v>
      </c>
      <c r="B12" s="168" t="e">
        <f>B9/(B8/1000)</f>
        <v>#DIV/0!</v>
      </c>
    </row>
    <row r="13" spans="1:2" ht="12.75">
      <c r="A13" s="164" t="s">
        <v>361</v>
      </c>
      <c r="B13" s="168" t="e">
        <f>B10/(B8/1000)</f>
        <v>#DIV/0!</v>
      </c>
    </row>
    <row r="14" spans="1:2" ht="12.75">
      <c r="A14" s="164" t="s">
        <v>362</v>
      </c>
      <c r="B14" s="168" t="e">
        <f>B11/(B8/1000)</f>
        <v>#DIV/0!</v>
      </c>
    </row>
    <row r="15" spans="1:3" ht="12.75">
      <c r="A15" s="104"/>
      <c r="B15" s="169"/>
      <c r="C15" s="131"/>
    </row>
    <row r="16" spans="1:2" ht="12.75" customHeight="1">
      <c r="A16" s="170" t="s">
        <v>363</v>
      </c>
      <c r="B16" s="170"/>
    </row>
    <row r="17" spans="1:3" ht="12.75">
      <c r="A17" s="171"/>
      <c r="B17" s="171"/>
      <c r="C17" s="131"/>
    </row>
    <row r="18" spans="1:3" ht="12.75">
      <c r="A18" s="138" t="s">
        <v>364</v>
      </c>
      <c r="B18" s="172"/>
      <c r="C18" s="173" t="s">
        <v>300</v>
      </c>
    </row>
    <row r="19" spans="1:3" ht="12.75">
      <c r="A19" s="103" t="s">
        <v>365</v>
      </c>
      <c r="B19" s="172"/>
      <c r="C19" s="174" t="s">
        <v>300</v>
      </c>
    </row>
    <row r="20" spans="1:2" ht="12.75">
      <c r="A20" s="103" t="s">
        <v>366</v>
      </c>
      <c r="B20" s="168">
        <f>B19*B18</f>
        <v>0</v>
      </c>
    </row>
    <row r="21" spans="1:2" ht="12.75">
      <c r="A21" s="175" t="s">
        <v>367</v>
      </c>
      <c r="B21" s="176"/>
    </row>
    <row r="22" spans="1:2" ht="12.75">
      <c r="A22" s="103" t="s">
        <v>368</v>
      </c>
      <c r="B22" s="177" t="e">
        <f>B8/B19</f>
        <v>#DIV/0!</v>
      </c>
    </row>
    <row r="23" spans="1:2" ht="12.75">
      <c r="A23" s="103" t="s">
        <v>369</v>
      </c>
      <c r="B23" s="177" t="e">
        <f>B9/B20</f>
        <v>#DIV/0!</v>
      </c>
    </row>
    <row r="24" spans="1:2" ht="12.75">
      <c r="A24" s="103" t="s">
        <v>370</v>
      </c>
      <c r="B24" s="177" t="e">
        <f>B10/B20</f>
        <v>#DIV/0!</v>
      </c>
    </row>
    <row r="25" spans="1:2" ht="12.75">
      <c r="A25" s="103" t="s">
        <v>371</v>
      </c>
      <c r="B25" s="177" t="e">
        <f>B11/B20</f>
        <v>#DIV/0!</v>
      </c>
    </row>
    <row r="26" spans="1:2" ht="12.75">
      <c r="A26" s="103" t="s">
        <v>372</v>
      </c>
      <c r="B26" s="177" t="e">
        <f>B23/(B22/1000)</f>
        <v>#DIV/0!</v>
      </c>
    </row>
    <row r="27" spans="1:2" ht="12.75">
      <c r="A27" s="103" t="s">
        <v>373</v>
      </c>
      <c r="B27" s="177" t="e">
        <f>B24/(B22/1000)</f>
        <v>#DIV/0!</v>
      </c>
    </row>
    <row r="28" spans="1:2" ht="12.75">
      <c r="A28" s="103" t="s">
        <v>374</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341</v>
      </c>
      <c r="B5" s="102" t="s">
        <v>259</v>
      </c>
      <c r="C5" s="102" t="s">
        <v>60</v>
      </c>
      <c r="D5" s="102" t="s">
        <v>375</v>
      </c>
      <c r="E5" s="165" t="s">
        <v>261</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376</v>
      </c>
      <c r="B10" s="178"/>
      <c r="C10" s="178"/>
      <c r="D10" s="178"/>
      <c r="E10" s="178"/>
      <c r="F10" s="104"/>
      <c r="G10" s="104"/>
      <c r="H10" s="104"/>
      <c r="I10" s="104"/>
    </row>
    <row r="11" spans="1:9" ht="26.25" customHeight="1">
      <c r="A11" s="154" t="s">
        <v>263</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377</v>
      </c>
      <c r="C13" s="175"/>
      <c r="D13" s="175" t="s">
        <v>378</v>
      </c>
      <c r="E13" s="175"/>
      <c r="F13" s="175" t="s">
        <v>379</v>
      </c>
      <c r="G13" s="175"/>
    </row>
    <row r="14" spans="1:7" ht="12.75">
      <c r="A14" s="77" t="s">
        <v>264</v>
      </c>
      <c r="B14" s="102" t="s">
        <v>380</v>
      </c>
      <c r="C14" s="102" t="s">
        <v>381</v>
      </c>
      <c r="D14" s="102" t="s">
        <v>380</v>
      </c>
      <c r="E14" s="102" t="s">
        <v>381</v>
      </c>
      <c r="F14" s="102" t="s">
        <v>380</v>
      </c>
      <c r="G14" s="102" t="s">
        <v>381</v>
      </c>
    </row>
    <row r="15" spans="1:7" ht="12.75">
      <c r="A15" s="150" t="s">
        <v>268</v>
      </c>
      <c r="B15" s="175"/>
      <c r="C15" s="175"/>
      <c r="D15" s="175"/>
      <c r="E15" s="175"/>
      <c r="F15" s="175"/>
      <c r="G15" s="175"/>
    </row>
    <row r="16" spans="1:7" ht="12.75">
      <c r="A16" s="150" t="s">
        <v>269</v>
      </c>
      <c r="B16" s="175"/>
      <c r="C16" s="175"/>
      <c r="D16" s="175"/>
      <c r="E16" s="175"/>
      <c r="F16" s="175"/>
      <c r="G16" s="175"/>
    </row>
    <row r="17" spans="1:7" ht="12.75">
      <c r="A17" s="150" t="s">
        <v>270</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324</v>
      </c>
      <c r="B5" s="184" t="s">
        <v>58</v>
      </c>
      <c r="C5" s="184" t="s">
        <v>193</v>
      </c>
      <c r="D5" s="185" t="s">
        <v>194</v>
      </c>
      <c r="E5" s="184" t="s">
        <v>59</v>
      </c>
      <c r="F5" s="184" t="s">
        <v>193</v>
      </c>
      <c r="G5" s="184" t="s">
        <v>195</v>
      </c>
      <c r="J5" s="72"/>
    </row>
    <row r="6" spans="1:10" ht="12.75" customHeight="1">
      <c r="A6" s="186" t="s">
        <v>382</v>
      </c>
      <c r="B6" s="187"/>
      <c r="C6" s="187"/>
      <c r="D6" s="188"/>
      <c r="E6" s="187"/>
      <c r="F6" s="187"/>
      <c r="G6" s="189"/>
      <c r="J6" s="72"/>
    </row>
    <row r="7" spans="1:10" ht="12.75">
      <c r="A7" s="190" t="s">
        <v>383</v>
      </c>
      <c r="B7" s="190"/>
      <c r="C7" s="191"/>
      <c r="D7" s="192"/>
      <c r="E7" s="191"/>
      <c r="F7" s="191"/>
      <c r="G7" s="193"/>
      <c r="J7" s="72"/>
    </row>
    <row r="8" spans="1:10" ht="12.75">
      <c r="A8" s="194" t="s">
        <v>384</v>
      </c>
      <c r="B8" s="194"/>
      <c r="C8" s="195"/>
      <c r="D8" s="196" t="s">
        <v>385</v>
      </c>
      <c r="E8" s="195"/>
      <c r="F8" s="195"/>
      <c r="G8" s="193"/>
      <c r="J8" s="72"/>
    </row>
    <row r="9" spans="1:7" ht="12.75">
      <c r="A9" s="197" t="s">
        <v>386</v>
      </c>
      <c r="B9" s="197"/>
      <c r="C9" s="198"/>
      <c r="D9" s="199" t="s">
        <v>221</v>
      </c>
      <c r="E9" s="198"/>
      <c r="F9" s="198"/>
      <c r="G9" s="193"/>
    </row>
    <row r="10" spans="1:7" ht="12.75">
      <c r="A10" s="197" t="s">
        <v>387</v>
      </c>
      <c r="B10" s="197"/>
      <c r="C10" s="198"/>
      <c r="D10" s="199" t="s">
        <v>255</v>
      </c>
      <c r="E10" s="198"/>
      <c r="F10" s="198"/>
      <c r="G10" s="193"/>
    </row>
    <row r="11" spans="1:7" ht="12.75">
      <c r="A11" s="197" t="s">
        <v>388</v>
      </c>
      <c r="B11" s="197"/>
      <c r="C11" s="198"/>
      <c r="D11" s="199" t="s">
        <v>221</v>
      </c>
      <c r="E11" s="198"/>
      <c r="F11" s="198"/>
      <c r="G11" s="193"/>
    </row>
    <row r="12" spans="1:7" ht="12.75">
      <c r="A12" s="197" t="s">
        <v>389</v>
      </c>
      <c r="B12" s="197"/>
      <c r="C12" s="198"/>
      <c r="D12" s="199" t="s">
        <v>225</v>
      </c>
      <c r="E12" s="198"/>
      <c r="F12" s="198"/>
      <c r="G12" s="193"/>
    </row>
    <row r="13" spans="1:7" ht="12.75">
      <c r="A13" s="197" t="s">
        <v>390</v>
      </c>
      <c r="B13" s="197"/>
      <c r="C13" s="198"/>
      <c r="D13" s="199" t="s">
        <v>221</v>
      </c>
      <c r="E13" s="198"/>
      <c r="F13" s="198"/>
      <c r="G13" s="193"/>
    </row>
    <row r="14" spans="1:7" ht="12.75">
      <c r="A14" s="197" t="s">
        <v>391</v>
      </c>
      <c r="B14" s="197"/>
      <c r="C14" s="198"/>
      <c r="D14" s="199" t="s">
        <v>227</v>
      </c>
      <c r="E14" s="198"/>
      <c r="F14" s="198"/>
      <c r="G14" s="193"/>
    </row>
    <row r="15" spans="1:10" ht="12.75">
      <c r="A15" s="197" t="s">
        <v>392</v>
      </c>
      <c r="B15" s="194"/>
      <c r="C15" s="195"/>
      <c r="D15" s="200" t="s">
        <v>219</v>
      </c>
      <c r="E15" s="195"/>
      <c r="F15" s="195"/>
      <c r="G15" s="193"/>
      <c r="J15" s="72"/>
    </row>
    <row r="16" spans="1:10" ht="12.75">
      <c r="A16" s="148" t="s">
        <v>393</v>
      </c>
      <c r="B16" s="194"/>
      <c r="C16" s="195"/>
      <c r="D16" s="189"/>
      <c r="E16" s="195"/>
      <c r="F16" s="195"/>
      <c r="G16" s="193"/>
      <c r="J16" s="72"/>
    </row>
    <row r="17" ht="12.75">
      <c r="G17" s="201"/>
    </row>
    <row r="18" spans="1:6" ht="39.75" customHeight="1">
      <c r="A18" s="153" t="s">
        <v>394</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395</v>
      </c>
      <c r="B5" s="102" t="s">
        <v>396</v>
      </c>
      <c r="C5" s="102" t="s">
        <v>397</v>
      </c>
      <c r="D5" s="156" t="s">
        <v>336</v>
      </c>
    </row>
    <row r="6" spans="1:4" ht="12.75">
      <c r="A6" s="203" t="s">
        <v>398</v>
      </c>
      <c r="B6" s="102"/>
      <c r="C6" s="102"/>
      <c r="D6" s="156"/>
    </row>
    <row r="7" spans="1:4" ht="12.75">
      <c r="A7" s="157" t="s">
        <v>337</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399</v>
      </c>
      <c r="B12" s="102" t="s">
        <v>396</v>
      </c>
      <c r="C12" s="102" t="s">
        <v>400</v>
      </c>
      <c r="D12" s="156" t="s">
        <v>336</v>
      </c>
    </row>
    <row r="13" spans="1:4" ht="12.75">
      <c r="A13" s="203" t="s">
        <v>398</v>
      </c>
      <c r="B13" s="102"/>
      <c r="C13" s="102"/>
      <c r="D13" s="156"/>
    </row>
    <row r="14" spans="1:4" ht="12.75">
      <c r="A14" s="157" t="s">
        <v>337</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401</v>
      </c>
      <c r="B19" s="102" t="s">
        <v>396</v>
      </c>
      <c r="C19" s="102" t="s">
        <v>402</v>
      </c>
      <c r="D19" s="156" t="s">
        <v>336</v>
      </c>
    </row>
    <row r="20" spans="1:4" ht="12.75">
      <c r="A20" s="203" t="s">
        <v>398</v>
      </c>
      <c r="B20" s="102"/>
      <c r="C20" s="102"/>
      <c r="D20" s="156"/>
    </row>
    <row r="21" spans="1:4" ht="12.75">
      <c r="A21" s="157" t="s">
        <v>337</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403</v>
      </c>
      <c r="B26" s="102" t="s">
        <v>396</v>
      </c>
      <c r="C26" s="102" t="s">
        <v>404</v>
      </c>
      <c r="D26" s="156" t="s">
        <v>336</v>
      </c>
    </row>
    <row r="27" spans="1:4" ht="12.75">
      <c r="A27" s="203" t="s">
        <v>398</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405</v>
      </c>
      <c r="B5" s="102" t="s">
        <v>259</v>
      </c>
      <c r="C5" s="102" t="s">
        <v>260</v>
      </c>
      <c r="D5" s="102" t="s">
        <v>261</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406</v>
      </c>
      <c r="B10" s="161"/>
      <c r="C10" s="161"/>
      <c r="D10" s="161"/>
      <c r="E10" s="131"/>
      <c r="F10" s="131"/>
      <c r="G10" s="131"/>
    </row>
    <row r="11" spans="1:7" ht="27.75" customHeight="1">
      <c r="A11" s="161" t="s">
        <v>263</v>
      </c>
      <c r="B11" s="161"/>
      <c r="C11" s="161"/>
      <c r="D11" s="161"/>
      <c r="E11" s="131"/>
      <c r="F11" s="131"/>
      <c r="G11" s="131"/>
    </row>
    <row r="12" spans="1:7" ht="12.75">
      <c r="A12" s="131"/>
      <c r="B12" s="131"/>
      <c r="C12" s="131"/>
      <c r="D12" s="131"/>
      <c r="E12" s="131"/>
      <c r="F12" s="131"/>
      <c r="G12" s="131"/>
    </row>
    <row r="13" spans="1:4" ht="12.75">
      <c r="A13" s="207"/>
      <c r="B13" s="184" t="s">
        <v>407</v>
      </c>
      <c r="C13" s="184" t="s">
        <v>193</v>
      </c>
      <c r="D13" s="184" t="s">
        <v>267</v>
      </c>
    </row>
    <row r="14" spans="1:4" ht="12.75">
      <c r="A14" s="208" t="s">
        <v>347</v>
      </c>
      <c r="B14" s="163"/>
      <c r="C14" s="209"/>
      <c r="D14" s="175"/>
    </row>
    <row r="15" spans="1:4" ht="12.75">
      <c r="A15" s="208" t="s">
        <v>348</v>
      </c>
      <c r="B15" s="163"/>
      <c r="C15" s="209"/>
      <c r="D15" s="175"/>
    </row>
    <row r="16" spans="1:4" ht="12.75">
      <c r="A16" s="210" t="s">
        <v>349</v>
      </c>
      <c r="B16" s="163"/>
      <c r="C16" s="209"/>
      <c r="D16" s="175"/>
    </row>
    <row r="17" ht="12.75"/>
    <row r="18" spans="1:4" ht="41.25" customHeight="1">
      <c r="A18" s="178" t="s">
        <v>408</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341</v>
      </c>
      <c r="B5" s="102" t="s">
        <v>259</v>
      </c>
      <c r="C5" s="102" t="s">
        <v>375</v>
      </c>
      <c r="D5" s="165" t="s">
        <v>261</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376</v>
      </c>
      <c r="B10" s="154"/>
      <c r="C10" s="154"/>
      <c r="D10" s="154"/>
      <c r="E10" s="104"/>
      <c r="F10" s="104"/>
      <c r="G10" s="104"/>
      <c r="H10" s="104"/>
      <c r="I10" s="104"/>
    </row>
    <row r="11" spans="1:9" s="72" customFormat="1" ht="26.25" customHeight="1">
      <c r="A11" s="154" t="s">
        <v>263</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407</v>
      </c>
      <c r="C13" s="184" t="s">
        <v>193</v>
      </c>
      <c r="D13" s="184" t="s">
        <v>267</v>
      </c>
    </row>
    <row r="14" spans="1:4" s="72" customFormat="1" ht="12.75">
      <c r="A14" s="217" t="s">
        <v>347</v>
      </c>
      <c r="B14" s="163"/>
      <c r="C14" s="209"/>
      <c r="D14" s="175"/>
    </row>
    <row r="15" spans="1:4" s="72" customFormat="1" ht="12.75">
      <c r="A15" s="208" t="s">
        <v>348</v>
      </c>
      <c r="B15" s="163"/>
      <c r="C15" s="209"/>
      <c r="D15" s="175"/>
    </row>
    <row r="16" spans="1:4" s="72" customFormat="1" ht="12.75">
      <c r="A16" s="210" t="s">
        <v>349</v>
      </c>
      <c r="B16" s="163"/>
      <c r="C16" s="209"/>
      <c r="D16" s="175"/>
    </row>
    <row r="17" spans="1:4" s="72" customFormat="1" ht="12.75">
      <c r="A17" s="152"/>
      <c r="B17" s="218"/>
      <c r="C17" s="219"/>
      <c r="D17" s="219"/>
    </row>
    <row r="18" spans="1:4" ht="40.5" customHeight="1">
      <c r="A18" s="178" t="s">
        <v>408</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409</v>
      </c>
    </row>
    <row r="4" ht="12.75"/>
    <row r="5" spans="1:8" ht="12.75">
      <c r="A5" s="220" t="s">
        <v>410</v>
      </c>
      <c r="B5" s="220" t="s">
        <v>411</v>
      </c>
      <c r="C5" s="221" t="s">
        <v>193</v>
      </c>
      <c r="D5" s="220" t="s">
        <v>412</v>
      </c>
      <c r="E5" s="221" t="s">
        <v>193</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413</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408</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335</v>
      </c>
      <c r="B5" s="102" t="s">
        <v>414</v>
      </c>
      <c r="C5" s="102" t="s">
        <v>415</v>
      </c>
      <c r="D5" s="102" t="s">
        <v>416</v>
      </c>
      <c r="E5" s="156" t="s">
        <v>336</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408</v>
      </c>
      <c r="B11" s="161"/>
      <c r="C11" s="161"/>
      <c r="D11" s="161"/>
    </row>
    <row r="13" ht="12.75">
      <c r="A13" s="72" t="s">
        <v>417</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18600</v>
      </c>
      <c r="C12" s="24">
        <v>16100</v>
      </c>
      <c r="D12" s="24">
        <v>34700</v>
      </c>
      <c r="E12" s="25"/>
      <c r="F12" s="25"/>
      <c r="G12" s="26">
        <f>E12+F12</f>
        <v>0</v>
      </c>
      <c r="H12" s="25"/>
      <c r="I12" s="25"/>
      <c r="J12" s="26">
        <f>H12+I12</f>
        <v>0</v>
      </c>
    </row>
    <row r="13" spans="1:10" ht="12.75" customHeight="1">
      <c r="A13" s="23" t="s">
        <v>65</v>
      </c>
      <c r="B13" s="24">
        <v>19400</v>
      </c>
      <c r="C13" s="24">
        <v>16600</v>
      </c>
      <c r="D13" s="24">
        <v>36000</v>
      </c>
      <c r="E13" s="25"/>
      <c r="F13" s="25"/>
      <c r="G13" s="26">
        <f>E13+F13</f>
        <v>0</v>
      </c>
      <c r="H13" s="25"/>
      <c r="I13" s="25"/>
      <c r="J13" s="26">
        <f>H13+I13</f>
        <v>0</v>
      </c>
    </row>
    <row r="14" spans="1:10" ht="12.75" customHeight="1">
      <c r="A14" s="23" t="s">
        <v>66</v>
      </c>
      <c r="B14" s="24">
        <v>19200</v>
      </c>
      <c r="C14" s="24">
        <v>16200</v>
      </c>
      <c r="D14" s="24">
        <v>35400</v>
      </c>
      <c r="E14" s="25"/>
      <c r="F14" s="25"/>
      <c r="G14" s="26">
        <f>E14+F14</f>
        <v>0</v>
      </c>
      <c r="H14" s="25"/>
      <c r="I14" s="25"/>
      <c r="J14" s="26">
        <f>H14+I14</f>
        <v>0</v>
      </c>
    </row>
    <row r="15" spans="1:10" ht="12.75" customHeight="1">
      <c r="A15" s="23" t="s">
        <v>67</v>
      </c>
      <c r="B15" s="24">
        <v>18600</v>
      </c>
      <c r="C15" s="24">
        <v>16400</v>
      </c>
      <c r="D15" s="24">
        <v>35000</v>
      </c>
      <c r="E15" s="25"/>
      <c r="F15" s="25"/>
      <c r="G15" s="26">
        <f>E15+F15</f>
        <v>0</v>
      </c>
      <c r="H15" s="25"/>
      <c r="I15" s="25"/>
      <c r="J15" s="26">
        <f>H15+I15</f>
        <v>0</v>
      </c>
    </row>
    <row r="16" spans="1:10" ht="12.75" customHeight="1">
      <c r="A16" s="23" t="s">
        <v>68</v>
      </c>
      <c r="B16" s="24">
        <v>21700</v>
      </c>
      <c r="C16" s="24">
        <v>21200</v>
      </c>
      <c r="D16" s="24">
        <v>42900</v>
      </c>
      <c r="E16" s="25"/>
      <c r="F16" s="25"/>
      <c r="G16" s="26">
        <f>E16+F16</f>
        <v>0</v>
      </c>
      <c r="H16" s="25"/>
      <c r="I16" s="25"/>
      <c r="J16" s="26">
        <f>H16+I16</f>
        <v>0</v>
      </c>
    </row>
    <row r="17" spans="1:10" ht="12.75" customHeight="1">
      <c r="A17" s="23" t="s">
        <v>69</v>
      </c>
      <c r="B17" s="24">
        <v>24000</v>
      </c>
      <c r="C17" s="24">
        <v>21700</v>
      </c>
      <c r="D17" s="24">
        <v>45700</v>
      </c>
      <c r="E17" s="25"/>
      <c r="F17" s="25"/>
      <c r="G17" s="26">
        <f>E17+F17</f>
        <v>0</v>
      </c>
      <c r="H17" s="25"/>
      <c r="I17" s="25"/>
      <c r="J17" s="26">
        <f>H17+I17</f>
        <v>0</v>
      </c>
    </row>
    <row r="18" spans="1:10" ht="12.75" customHeight="1">
      <c r="A18" s="23" t="s">
        <v>70</v>
      </c>
      <c r="B18" s="24">
        <v>21600</v>
      </c>
      <c r="C18" s="24">
        <v>19500</v>
      </c>
      <c r="D18" s="24">
        <v>41100</v>
      </c>
      <c r="E18" s="25"/>
      <c r="F18" s="25"/>
      <c r="G18" s="26">
        <f>E18+F18</f>
        <v>0</v>
      </c>
      <c r="H18" s="25"/>
      <c r="I18" s="25"/>
      <c r="J18" s="26">
        <f>H18+I18</f>
        <v>0</v>
      </c>
    </row>
    <row r="19" spans="1:10" ht="12.75" customHeight="1">
      <c r="A19" s="23" t="s">
        <v>71</v>
      </c>
      <c r="B19" s="24">
        <v>18100</v>
      </c>
      <c r="C19" s="24">
        <v>16200</v>
      </c>
      <c r="D19" s="24">
        <v>34300</v>
      </c>
      <c r="E19" s="25"/>
      <c r="F19" s="25"/>
      <c r="G19" s="26">
        <f>E19+F19</f>
        <v>0</v>
      </c>
      <c r="H19" s="25"/>
      <c r="I19" s="25"/>
      <c r="J19" s="26">
        <f>H19+I19</f>
        <v>0</v>
      </c>
    </row>
    <row r="20" spans="1:10" ht="12.75" customHeight="1">
      <c r="A20" s="23" t="s">
        <v>72</v>
      </c>
      <c r="B20" s="24">
        <v>16100</v>
      </c>
      <c r="C20" s="24">
        <v>12600</v>
      </c>
      <c r="D20" s="24">
        <v>28700</v>
      </c>
      <c r="E20" s="25"/>
      <c r="F20" s="25"/>
      <c r="G20" s="26">
        <f>E20+F20</f>
        <v>0</v>
      </c>
      <c r="H20" s="25"/>
      <c r="I20" s="25"/>
      <c r="J20" s="26">
        <f>H20+I20</f>
        <v>0</v>
      </c>
    </row>
    <row r="21" spans="1:10" ht="12.75" customHeight="1">
      <c r="A21" s="23" t="s">
        <v>73</v>
      </c>
      <c r="B21" s="24">
        <v>12500</v>
      </c>
      <c r="C21" s="24">
        <v>10200</v>
      </c>
      <c r="D21" s="24">
        <v>22700</v>
      </c>
      <c r="E21" s="25"/>
      <c r="F21" s="25"/>
      <c r="G21" s="26">
        <f>E21+F21</f>
        <v>0</v>
      </c>
      <c r="H21" s="25"/>
      <c r="I21" s="25"/>
      <c r="J21" s="26">
        <f>H21+I21</f>
        <v>0</v>
      </c>
    </row>
    <row r="22" spans="1:10" ht="12.75" customHeight="1">
      <c r="A22" s="23" t="s">
        <v>74</v>
      </c>
      <c r="B22" s="24">
        <v>9000</v>
      </c>
      <c r="C22" s="24">
        <v>8100</v>
      </c>
      <c r="D22" s="24">
        <v>17100</v>
      </c>
      <c r="E22" s="25"/>
      <c r="F22" s="25"/>
      <c r="G22" s="26">
        <f>E22+F22</f>
        <v>0</v>
      </c>
      <c r="H22" s="25"/>
      <c r="I22" s="25"/>
      <c r="J22" s="26">
        <f>H22+I22</f>
        <v>0</v>
      </c>
    </row>
    <row r="23" spans="1:10" ht="12.75" customHeight="1">
      <c r="A23" s="23" t="s">
        <v>75</v>
      </c>
      <c r="B23" s="24">
        <v>6100</v>
      </c>
      <c r="C23" s="24">
        <v>5700</v>
      </c>
      <c r="D23" s="24">
        <v>11800</v>
      </c>
      <c r="E23" s="25"/>
      <c r="F23" s="25"/>
      <c r="G23" s="26">
        <f>E23+F23</f>
        <v>0</v>
      </c>
      <c r="H23" s="25"/>
      <c r="I23" s="25"/>
      <c r="J23" s="26">
        <f>H23+I23</f>
        <v>0</v>
      </c>
    </row>
    <row r="24" spans="1:10" ht="12.75" customHeight="1">
      <c r="A24" s="23" t="s">
        <v>76</v>
      </c>
      <c r="B24" s="24">
        <v>3400</v>
      </c>
      <c r="C24" s="24">
        <v>3600</v>
      </c>
      <c r="D24" s="24">
        <v>7000</v>
      </c>
      <c r="E24" s="25"/>
      <c r="F24" s="25"/>
      <c r="G24" s="26">
        <f>E24+F24</f>
        <v>0</v>
      </c>
      <c r="H24" s="25"/>
      <c r="I24" s="25"/>
      <c r="J24" s="26">
        <f>H24+I24</f>
        <v>0</v>
      </c>
    </row>
    <row r="25" spans="1:10" ht="12.75" customHeight="1">
      <c r="A25" s="23" t="s">
        <v>77</v>
      </c>
      <c r="B25" s="24">
        <v>6700</v>
      </c>
      <c r="C25" s="24">
        <v>7100</v>
      </c>
      <c r="D25" s="24">
        <v>13800</v>
      </c>
      <c r="E25" s="25"/>
      <c r="F25" s="25"/>
      <c r="G25" s="26">
        <f>E25+F25</f>
        <v>0</v>
      </c>
      <c r="H25" s="25"/>
      <c r="I25" s="25"/>
      <c r="J25" s="26">
        <f>H25+I25</f>
        <v>0</v>
      </c>
    </row>
    <row r="26" spans="1:10" ht="12.75" customHeight="1">
      <c r="A26" s="23" t="s">
        <v>63</v>
      </c>
      <c r="B26" s="26">
        <f>SUM(B12:B25)</f>
        <v>215000</v>
      </c>
      <c r="C26" s="26">
        <f>SUM(C12:C25)</f>
        <v>191200</v>
      </c>
      <c r="D26" s="24">
        <v>406200</v>
      </c>
      <c r="E26" s="26">
        <f>SUM(E12:E25)</f>
        <v>0</v>
      </c>
      <c r="F26" s="26">
        <f>SUM(F12:F25)</f>
        <v>0</v>
      </c>
      <c r="G26" s="26">
        <f>E26+F26</f>
        <v>0</v>
      </c>
      <c r="H26" s="26">
        <f>SUM(H12:H25)</f>
        <v>0</v>
      </c>
      <c r="I26" s="26">
        <f>SUM(I12:I25)</f>
        <v>0</v>
      </c>
      <c r="J26" s="26">
        <f>H26+I26</f>
        <v>0</v>
      </c>
    </row>
    <row r="27" spans="1:10" ht="12.75" customHeight="1">
      <c r="A27" s="27" t="s">
        <v>78</v>
      </c>
      <c r="B27" s="28"/>
      <c r="C27" s="29">
        <f>SUM(C15:C20)</f>
        <v>107600</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7.63</v>
      </c>
      <c r="C41" s="40" t="s">
        <v>93</v>
      </c>
      <c r="D41" s="41"/>
      <c r="E41" s="42"/>
      <c r="F41" s="41"/>
      <c r="G41" s="42"/>
      <c r="K41" s="1"/>
      <c r="L41" s="1"/>
      <c r="M41" s="1"/>
    </row>
    <row r="42" spans="1:13" s="43" customFormat="1" ht="12.75">
      <c r="A42" s="23" t="s">
        <v>98</v>
      </c>
      <c r="B42" s="39">
        <v>5.6</v>
      </c>
      <c r="C42" s="40" t="s">
        <v>93</v>
      </c>
      <c r="D42" s="41"/>
      <c r="E42" s="42"/>
      <c r="F42" s="41"/>
      <c r="G42" s="42"/>
      <c r="K42" s="1"/>
      <c r="L42" s="1"/>
      <c r="M42" s="1"/>
    </row>
    <row r="43" spans="1:13" s="43" customFormat="1" ht="12.75">
      <c r="A43" s="38" t="s">
        <v>99</v>
      </c>
      <c r="B43" s="39">
        <v>7.2</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108</v>
      </c>
      <c r="C50" s="40" t="s">
        <v>93</v>
      </c>
      <c r="D50" s="41"/>
      <c r="E50" s="42"/>
      <c r="F50" s="41"/>
      <c r="G50" s="42"/>
      <c r="K50" s="1"/>
      <c r="L50" s="1"/>
      <c r="M50" s="1"/>
    </row>
    <row r="51" spans="1:13" s="43" customFormat="1" ht="12.75">
      <c r="A51" s="23" t="s">
        <v>109</v>
      </c>
      <c r="B51" s="39" t="s">
        <v>110</v>
      </c>
      <c r="C51" s="40" t="s">
        <v>93</v>
      </c>
      <c r="D51" s="41"/>
      <c r="E51" s="42"/>
      <c r="F51" s="41"/>
      <c r="G51" s="42"/>
      <c r="K51" s="1"/>
      <c r="L51" s="1"/>
      <c r="M51" s="1"/>
    </row>
    <row r="52" spans="1:13" s="43" customFormat="1" ht="12.75">
      <c r="A52" s="38" t="s">
        <v>111</v>
      </c>
      <c r="B52" s="39" t="s">
        <v>108</v>
      </c>
      <c r="C52" s="40" t="s">
        <v>93</v>
      </c>
      <c r="D52" s="41"/>
      <c r="E52" s="42"/>
      <c r="F52" s="41"/>
      <c r="G52" s="42"/>
      <c r="K52" s="1"/>
      <c r="L52" s="1"/>
      <c r="M52" s="1"/>
    </row>
    <row r="53" spans="1:13" s="43" customFormat="1" ht="12.75">
      <c r="A53" s="38" t="s">
        <v>112</v>
      </c>
      <c r="B53" s="39" t="s">
        <v>113</v>
      </c>
      <c r="C53" s="40"/>
      <c r="D53" s="41"/>
      <c r="E53" s="42"/>
      <c r="F53" s="41"/>
      <c r="G53" s="42"/>
      <c r="K53" s="1"/>
      <c r="L53" s="1"/>
      <c r="M53" s="1"/>
    </row>
    <row r="54" spans="1:13" s="43" customFormat="1" ht="12.75">
      <c r="A54" s="32" t="s">
        <v>114</v>
      </c>
      <c r="B54" s="39" t="s">
        <v>115</v>
      </c>
      <c r="C54" s="40" t="s">
        <v>93</v>
      </c>
      <c r="D54" s="41"/>
      <c r="E54" s="42"/>
      <c r="F54" s="41"/>
      <c r="G54" s="42"/>
      <c r="K54" s="1"/>
      <c r="L54" s="1"/>
      <c r="M54" s="1"/>
    </row>
    <row r="55" spans="1:13" s="52" customFormat="1" ht="12.75">
      <c r="A55" s="47" t="s">
        <v>116</v>
      </c>
      <c r="B55" s="48"/>
      <c r="C55" s="49"/>
      <c r="D55" s="50"/>
      <c r="E55" s="51"/>
      <c r="F55" s="41"/>
      <c r="G55" s="42"/>
      <c r="K55" s="1"/>
      <c r="L55" s="1"/>
      <c r="M55" s="1"/>
    </row>
    <row r="56" spans="1:13" s="52" customFormat="1" ht="12.75">
      <c r="A56" s="47" t="s">
        <v>117</v>
      </c>
      <c r="B56" s="48" t="s">
        <v>118</v>
      </c>
      <c r="C56" s="49" t="s">
        <v>93</v>
      </c>
      <c r="D56" s="50"/>
      <c r="E56" s="51"/>
      <c r="F56" s="41"/>
      <c r="G56" s="42"/>
      <c r="K56" s="1"/>
      <c r="L56" s="1"/>
      <c r="M56" s="1"/>
    </row>
    <row r="57" spans="1:13" s="43" customFormat="1" ht="12.75">
      <c r="A57" s="22" t="s">
        <v>119</v>
      </c>
      <c r="B57" s="37" t="s">
        <v>88</v>
      </c>
      <c r="C57" s="37" t="s">
        <v>81</v>
      </c>
      <c r="D57" s="37" t="s">
        <v>89</v>
      </c>
      <c r="E57" s="37" t="s">
        <v>81</v>
      </c>
      <c r="F57" s="37" t="s">
        <v>90</v>
      </c>
      <c r="G57" s="37" t="s">
        <v>81</v>
      </c>
      <c r="K57" s="1"/>
      <c r="L57" s="1"/>
      <c r="M57" s="1"/>
    </row>
    <row r="58" spans="1:13" s="52" customFormat="1" ht="12.75">
      <c r="A58" s="47" t="s">
        <v>120</v>
      </c>
      <c r="B58" s="39"/>
      <c r="C58" s="40"/>
      <c r="D58" s="41"/>
      <c r="E58" s="53"/>
      <c r="F58" s="41"/>
      <c r="G58" s="42"/>
      <c r="K58" s="1"/>
      <c r="L58" s="1"/>
      <c r="M58" s="1"/>
    </row>
    <row r="59" spans="1:13" s="52" customFormat="1" ht="12.75">
      <c r="A59" s="47" t="s">
        <v>121</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122</v>
      </c>
      <c r="B61" s="56" t="s">
        <v>88</v>
      </c>
      <c r="C61" s="56" t="s">
        <v>81</v>
      </c>
      <c r="D61" s="37" t="s">
        <v>89</v>
      </c>
      <c r="E61" s="37" t="s">
        <v>81</v>
      </c>
      <c r="F61" s="37" t="s">
        <v>90</v>
      </c>
      <c r="G61" s="37" t="s">
        <v>81</v>
      </c>
      <c r="K61" s="1"/>
      <c r="L61" s="1"/>
      <c r="M61" s="1"/>
    </row>
    <row r="62" spans="1:256" s="11" customFormat="1" ht="12.75">
      <c r="A62" s="57" t="s">
        <v>123</v>
      </c>
      <c r="B62" s="39" t="s">
        <v>124</v>
      </c>
      <c r="C62" s="40" t="s">
        <v>93</v>
      </c>
      <c r="D62" s="41"/>
      <c r="E62" s="42"/>
      <c r="F62" s="41"/>
      <c r="G62" s="42"/>
      <c r="H62" s="58"/>
      <c r="I62" s="58"/>
      <c r="J62" s="58"/>
      <c r="K62" s="1"/>
      <c r="L62" s="1"/>
      <c r="M62" s="1"/>
      <c r="N62" s="58"/>
      <c r="O62" s="58"/>
      <c r="P62" s="58"/>
      <c r="IV62" s="58"/>
    </row>
    <row r="63" spans="1:13" s="11" customFormat="1" ht="12.75">
      <c r="A63" s="47" t="s">
        <v>125</v>
      </c>
      <c r="B63" s="39" t="s">
        <v>113</v>
      </c>
      <c r="C63" s="40" t="s">
        <v>93</v>
      </c>
      <c r="D63" s="41"/>
      <c r="E63" s="42"/>
      <c r="F63" s="41"/>
      <c r="G63" s="42"/>
      <c r="K63" s="1"/>
      <c r="L63" s="1"/>
      <c r="M63" s="1"/>
    </row>
    <row r="64" spans="1:13" s="11" customFormat="1" ht="12.75">
      <c r="A64" s="38" t="s">
        <v>126</v>
      </c>
      <c r="B64" s="39" t="s">
        <v>127</v>
      </c>
      <c r="C64" s="40" t="s">
        <v>128</v>
      </c>
      <c r="D64" s="41"/>
      <c r="E64" s="42"/>
      <c r="F64" s="41"/>
      <c r="G64" s="42"/>
      <c r="K64" s="1"/>
      <c r="L64" s="1"/>
      <c r="M64" s="1"/>
    </row>
    <row r="65" spans="1:256" s="58" customFormat="1" ht="12.75">
      <c r="A65" s="38" t="s">
        <v>129</v>
      </c>
      <c r="B65" s="39" t="s">
        <v>130</v>
      </c>
      <c r="C65" s="40" t="s">
        <v>96</v>
      </c>
      <c r="D65" s="41"/>
      <c r="E65" s="42"/>
      <c r="F65" s="41"/>
      <c r="G65" s="42"/>
      <c r="H65" s="11"/>
      <c r="I65" s="11"/>
      <c r="J65" s="11"/>
      <c r="K65" s="1"/>
      <c r="L65" s="1"/>
      <c r="M65" s="1"/>
      <c r="N65" s="11"/>
      <c r="O65" s="11"/>
      <c r="P65" s="11"/>
      <c r="IV65" s="11"/>
    </row>
    <row r="66" spans="1:7" ht="12.75">
      <c r="A66" s="14"/>
      <c r="B66" s="15"/>
      <c r="C66" s="15"/>
      <c r="F66" s="59"/>
      <c r="G66" s="59"/>
    </row>
    <row r="67" spans="1:7" ht="12.75">
      <c r="A67" s="11" t="s">
        <v>131</v>
      </c>
      <c r="F67" s="45"/>
      <c r="G67" s="45"/>
    </row>
    <row r="68" spans="1:7" ht="12.75">
      <c r="A68" s="11" t="s">
        <v>132</v>
      </c>
      <c r="F68" s="60"/>
      <c r="G68" s="60"/>
    </row>
    <row r="69" spans="1:7" ht="12.75">
      <c r="A69" s="11" t="s">
        <v>133</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418</v>
      </c>
      <c r="B3" s="74"/>
      <c r="C3" s="240"/>
    </row>
    <row r="5" ht="12.75">
      <c r="A5" s="1" t="s">
        <v>419</v>
      </c>
    </row>
    <row r="6" ht="12.75">
      <c r="A6" s="1" t="s">
        <v>420</v>
      </c>
    </row>
    <row r="9" spans="1:7" ht="12.75">
      <c r="A9" s="241" t="s">
        <v>421</v>
      </c>
      <c r="B9" s="242"/>
      <c r="C9" s="242"/>
      <c r="E9" s="243" t="s">
        <v>422</v>
      </c>
      <c r="F9" s="242"/>
      <c r="G9" s="244" t="s">
        <v>300</v>
      </c>
    </row>
    <row r="10" spans="1:7" ht="12.75">
      <c r="A10" s="57"/>
      <c r="B10" s="245"/>
      <c r="C10" s="242"/>
      <c r="E10" s="57" t="s">
        <v>423</v>
      </c>
      <c r="F10" s="246">
        <f>0.86+(7*F9)</f>
        <v>0.86</v>
      </c>
      <c r="G10" s="244"/>
    </row>
    <row r="11" spans="1:7" ht="12.75">
      <c r="A11" s="57" t="s">
        <v>424</v>
      </c>
      <c r="B11" s="247" t="e">
        <f>(B9-0.86)/B9</f>
        <v>#DIV/0!</v>
      </c>
      <c r="C11" s="248" t="s">
        <v>425</v>
      </c>
      <c r="E11" s="57" t="s">
        <v>426</v>
      </c>
      <c r="F11" s="247">
        <f>(F10-F13)/F10</f>
        <v>0</v>
      </c>
      <c r="G11" s="249"/>
    </row>
    <row r="12" spans="1:7" ht="12.75">
      <c r="A12" s="57" t="s">
        <v>427</v>
      </c>
      <c r="B12" s="246">
        <f>B9-B13</f>
        <v>-0.86</v>
      </c>
      <c r="C12" s="249"/>
      <c r="E12" s="57" t="s">
        <v>428</v>
      </c>
      <c r="F12" s="246">
        <f>F10-F13</f>
        <v>0</v>
      </c>
      <c r="G12" s="249"/>
    </row>
    <row r="13" spans="1:7" ht="12.75">
      <c r="A13" s="57" t="s">
        <v>429</v>
      </c>
      <c r="B13" s="245">
        <v>0.86</v>
      </c>
      <c r="C13" s="248" t="s">
        <v>430</v>
      </c>
      <c r="E13" s="57" t="s">
        <v>429</v>
      </c>
      <c r="F13" s="245">
        <v>0.86</v>
      </c>
      <c r="G13" s="248" t="s">
        <v>430</v>
      </c>
    </row>
    <row r="15" ht="12.75">
      <c r="A15" s="72" t="s">
        <v>431</v>
      </c>
    </row>
    <row r="17" spans="1:7" ht="12.75" customHeight="1">
      <c r="A17" s="1" t="s">
        <v>432</v>
      </c>
      <c r="E17" s="71" t="s">
        <v>433</v>
      </c>
      <c r="F17" s="71"/>
      <c r="G17" s="71"/>
    </row>
    <row r="18" spans="1:7" ht="12.75" customHeight="1">
      <c r="A18" s="1" t="s">
        <v>434</v>
      </c>
      <c r="E18" s="250" t="s">
        <v>435</v>
      </c>
      <c r="F18" s="250"/>
      <c r="G18" s="250"/>
    </row>
    <row r="19" spans="5:7" ht="12.75" customHeight="1">
      <c r="E19" s="250" t="s">
        <v>436</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437</v>
      </c>
    </row>
    <row r="5" ht="12.75">
      <c r="A5" s="251" t="s">
        <v>438</v>
      </c>
    </row>
    <row r="6" ht="12.75">
      <c r="A6" s="252" t="s">
        <v>439</v>
      </c>
    </row>
    <row r="7" spans="1:2" ht="12.75">
      <c r="A7" s="252" t="s">
        <v>440</v>
      </c>
      <c r="B7" s="253"/>
    </row>
    <row r="8" ht="12.75">
      <c r="A8" s="252" t="s">
        <v>441</v>
      </c>
    </row>
    <row r="9" ht="12.75">
      <c r="A9" s="254" t="s">
        <v>442</v>
      </c>
    </row>
    <row r="11" spans="1:3" ht="12.75">
      <c r="A11" s="255" t="s">
        <v>443</v>
      </c>
      <c r="B11" s="255"/>
      <c r="C11" s="256" t="s">
        <v>444</v>
      </c>
    </row>
    <row r="12" spans="1:2" ht="12.75">
      <c r="A12" s="257" t="s">
        <v>445</v>
      </c>
      <c r="B12" s="258"/>
    </row>
    <row r="13" spans="1:3" ht="12.75">
      <c r="A13" s="259" t="s">
        <v>446</v>
      </c>
      <c r="B13" s="259"/>
      <c r="C13" s="256" t="s">
        <v>300</v>
      </c>
    </row>
    <row r="14" spans="1:3" ht="12.75">
      <c r="A14" s="260" t="s">
        <v>447</v>
      </c>
      <c r="B14" s="260"/>
      <c r="C14" s="261" t="s">
        <v>300</v>
      </c>
    </row>
    <row r="15" spans="1:3" ht="12.75">
      <c r="A15" s="262" t="s">
        <v>448</v>
      </c>
      <c r="B15" s="262"/>
      <c r="C15" s="263" t="s">
        <v>300</v>
      </c>
    </row>
    <row r="16" spans="1:2" ht="12.75">
      <c r="A16" s="257" t="s">
        <v>449</v>
      </c>
      <c r="B16" s="264"/>
    </row>
    <row r="17" spans="1:2" ht="12.75">
      <c r="A17" s="265" t="s">
        <v>450</v>
      </c>
      <c r="B17" s="266">
        <f>B13*(B14*B15)</f>
        <v>0</v>
      </c>
    </row>
    <row r="18" spans="1:2" ht="12.75">
      <c r="A18" s="267" t="s">
        <v>451</v>
      </c>
      <c r="B18" s="268">
        <f>B17*B11</f>
        <v>0</v>
      </c>
    </row>
    <row r="19" spans="1:2" ht="12.75">
      <c r="A19" s="269" t="s">
        <v>452</v>
      </c>
      <c r="B19" s="270">
        <f>B11-B18</f>
        <v>0</v>
      </c>
    </row>
    <row r="21" ht="12.75">
      <c r="A21" s="1" t="s">
        <v>453</v>
      </c>
    </row>
    <row r="22" ht="12.75">
      <c r="A22" s="1" t="s">
        <v>454</v>
      </c>
    </row>
    <row r="23" ht="12.75">
      <c r="A23" s="271" t="s">
        <v>455</v>
      </c>
    </row>
    <row r="25" ht="12.75">
      <c r="A25" s="71" t="s">
        <v>456</v>
      </c>
    </row>
    <row r="26" ht="12.75">
      <c r="A26" s="71" t="s">
        <v>457</v>
      </c>
    </row>
    <row r="27" ht="12.75">
      <c r="A27" s="71" t="s">
        <v>458</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459</v>
      </c>
      <c r="B5" s="274"/>
      <c r="C5" s="274"/>
      <c r="D5" s="274"/>
      <c r="E5" s="274"/>
    </row>
    <row r="6" spans="1:5" ht="15" customHeight="1">
      <c r="A6" s="275"/>
      <c r="B6" s="276" t="s">
        <v>59</v>
      </c>
      <c r="C6" s="276"/>
      <c r="D6" s="276"/>
      <c r="E6" s="277" t="s">
        <v>283</v>
      </c>
    </row>
    <row r="7" spans="1:5" ht="12.75">
      <c r="A7" s="278" t="s">
        <v>324</v>
      </c>
      <c r="B7" s="279" t="s">
        <v>460</v>
      </c>
      <c r="C7" s="279" t="s">
        <v>461</v>
      </c>
      <c r="D7" s="279" t="s">
        <v>462</v>
      </c>
      <c r="E7" s="280"/>
    </row>
    <row r="8" spans="1:5" ht="12.75">
      <c r="A8" s="279" t="s">
        <v>463</v>
      </c>
      <c r="B8" s="281">
        <f>'DOWNS-E2.4'!E6</f>
        <v>0</v>
      </c>
      <c r="C8" s="282">
        <f>'DOWNS-E2.4'!E7</f>
        <v>0</v>
      </c>
      <c r="D8" s="283">
        <f>'DOWNS-E2.4'!F7</f>
        <v>0</v>
      </c>
      <c r="E8" s="284" t="s">
        <v>464</v>
      </c>
    </row>
    <row r="9" spans="1:5" ht="12.75">
      <c r="A9" s="279" t="s">
        <v>465</v>
      </c>
      <c r="B9" s="282">
        <f>'DOWNS-E2.4'!E8</f>
        <v>0</v>
      </c>
      <c r="C9" s="282">
        <f>'DOWNS-E2.4'!E9</f>
        <v>0</v>
      </c>
      <c r="D9" s="283">
        <f>'DOWNS-E2.4'!F9</f>
        <v>0</v>
      </c>
      <c r="E9" s="285" t="s">
        <v>464</v>
      </c>
    </row>
    <row r="10" spans="1:5" ht="12.75">
      <c r="A10" s="279" t="s">
        <v>466</v>
      </c>
      <c r="B10" s="281">
        <f>'DOWNS-E2.4'!E6+'DOWNS-E2.4'!E8</f>
        <v>0</v>
      </c>
      <c r="C10" s="282">
        <f>('DOWNS-E2.4'!E7+'DOWNS-E2.4'!E9)</f>
        <v>0</v>
      </c>
      <c r="D10" s="286"/>
      <c r="E10" s="285" t="s">
        <v>464</v>
      </c>
    </row>
    <row r="11" spans="1:5" ht="12.75">
      <c r="A11" s="279" t="s">
        <v>467</v>
      </c>
      <c r="B11" s="282">
        <f>'DOWNS-E1.1'!E19</f>
        <v>0</v>
      </c>
      <c r="C11" s="282">
        <f>'DOWNS-E1.1'!E11</f>
        <v>0</v>
      </c>
      <c r="D11" s="283">
        <f>'DOWNS-E1.1'!F11</f>
        <v>0</v>
      </c>
      <c r="E11" s="287" t="s">
        <v>468</v>
      </c>
    </row>
    <row r="12" spans="1:5" ht="12.75">
      <c r="A12" s="288"/>
      <c r="B12" s="288"/>
      <c r="C12" s="288"/>
      <c r="D12" s="288"/>
      <c r="E12" s="288"/>
    </row>
    <row r="13" spans="1:5" ht="12.75">
      <c r="A13" s="273" t="s">
        <v>469</v>
      </c>
      <c r="B13" s="274"/>
      <c r="C13" s="274"/>
      <c r="D13" s="274"/>
      <c r="E13" s="274"/>
    </row>
    <row r="14" spans="1:5" ht="15" customHeight="1">
      <c r="A14" s="275"/>
      <c r="B14" s="276" t="s">
        <v>59</v>
      </c>
      <c r="C14" s="276"/>
      <c r="D14" s="276"/>
      <c r="E14" s="277" t="s">
        <v>283</v>
      </c>
    </row>
    <row r="15" spans="1:5" ht="12.75">
      <c r="A15" s="278" t="s">
        <v>324</v>
      </c>
      <c r="B15" s="279" t="s">
        <v>460</v>
      </c>
      <c r="C15" s="279" t="s">
        <v>470</v>
      </c>
      <c r="D15" s="279" t="s">
        <v>471</v>
      </c>
      <c r="E15" s="280"/>
    </row>
    <row r="16" spans="1:5" ht="12.75">
      <c r="A16" s="279" t="s">
        <v>472</v>
      </c>
      <c r="B16" s="281">
        <f>'DOWNS-E3.4'!E7</f>
        <v>0</v>
      </c>
      <c r="C16" s="278"/>
      <c r="D16" s="278"/>
      <c r="E16" s="284" t="s">
        <v>473</v>
      </c>
    </row>
    <row r="17" spans="1:5" ht="12.75">
      <c r="A17" s="279" t="s">
        <v>474</v>
      </c>
      <c r="B17" s="281">
        <f>'DOWNS-E3.4'!E9</f>
        <v>0</v>
      </c>
      <c r="C17" s="281">
        <f>'DOWNS-E3.4'!E10</f>
        <v>0</v>
      </c>
      <c r="D17" s="283">
        <f>'DOWNS-E3.4'!F10</f>
        <v>0</v>
      </c>
      <c r="E17" s="285" t="s">
        <v>473</v>
      </c>
    </row>
    <row r="18" spans="1:5" ht="12.75">
      <c r="A18" s="279" t="s">
        <v>475</v>
      </c>
      <c r="B18" s="281">
        <f>'DOWNS-E3.4'!E11</f>
        <v>0</v>
      </c>
      <c r="C18" s="281">
        <f>'DOWNS-E3.4'!E12</f>
        <v>0</v>
      </c>
      <c r="D18" s="283">
        <f>'DOWNS-E3.4'!F12</f>
        <v>0</v>
      </c>
      <c r="E18" s="285" t="s">
        <v>473</v>
      </c>
    </row>
    <row r="19" spans="1:5" ht="12.75">
      <c r="A19" s="279" t="s">
        <v>476</v>
      </c>
      <c r="B19" s="281">
        <f>'DOWNS-E3.4'!E13</f>
        <v>0</v>
      </c>
      <c r="C19" s="281">
        <f>'DOWNS-E3.4'!E14</f>
        <v>0</v>
      </c>
      <c r="D19" s="283">
        <f>'DOWNS-E3.4'!F14</f>
        <v>0</v>
      </c>
      <c r="E19" s="285" t="s">
        <v>473</v>
      </c>
    </row>
    <row r="20" spans="1:5" ht="12.75">
      <c r="A20" s="279" t="s">
        <v>392</v>
      </c>
      <c r="B20" s="281">
        <f>'DOWNS-E3.4'!E15</f>
        <v>0</v>
      </c>
      <c r="C20" s="278"/>
      <c r="D20" s="283">
        <f>'DOWNS-E3.4'!F15</f>
        <v>0</v>
      </c>
      <c r="E20" s="287" t="s">
        <v>473</v>
      </c>
    </row>
    <row r="22" ht="12.75">
      <c r="A22" s="289" t="s">
        <v>431</v>
      </c>
    </row>
    <row r="23" ht="12.75">
      <c r="A23" s="18" t="s">
        <v>131</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477</v>
      </c>
      <c r="B5" s="291" t="s">
        <v>478</v>
      </c>
      <c r="C5" s="291"/>
      <c r="D5" s="292"/>
      <c r="E5" s="293"/>
    </row>
    <row r="6" spans="1:5" ht="12.75">
      <c r="A6" s="294" t="s">
        <v>324</v>
      </c>
      <c r="B6" s="294" t="s">
        <v>460</v>
      </c>
      <c r="C6" s="294" t="s">
        <v>479</v>
      </c>
      <c r="D6" s="292"/>
      <c r="E6" s="293"/>
    </row>
    <row r="7" spans="1:5" ht="12.75">
      <c r="A7" s="294" t="s">
        <v>480</v>
      </c>
      <c r="B7" s="295"/>
      <c r="C7" s="295"/>
      <c r="D7" s="292"/>
      <c r="E7" s="293"/>
    </row>
    <row r="8" spans="1:5" ht="12.75">
      <c r="A8" s="294" t="s">
        <v>481</v>
      </c>
      <c r="B8" s="295"/>
      <c r="C8" s="295"/>
      <c r="D8" s="292"/>
      <c r="E8" s="293"/>
    </row>
    <row r="9" spans="1:5" ht="12.75">
      <c r="A9" s="293"/>
      <c r="B9" s="293"/>
      <c r="C9" s="293"/>
      <c r="D9" s="293"/>
      <c r="E9" s="296"/>
    </row>
    <row r="10" spans="1:5" ht="12.75">
      <c r="A10" s="297" t="s">
        <v>482</v>
      </c>
      <c r="B10" s="297" t="s">
        <v>483</v>
      </c>
      <c r="C10" s="298"/>
      <c r="D10" s="298"/>
      <c r="E10" s="293"/>
    </row>
    <row r="11" spans="1:5" ht="12.75">
      <c r="A11" s="299" t="s">
        <v>484</v>
      </c>
      <c r="B11" s="299" t="s">
        <v>485</v>
      </c>
      <c r="C11" s="299" t="s">
        <v>486</v>
      </c>
      <c r="D11" s="299" t="s">
        <v>487</v>
      </c>
      <c r="E11" s="293"/>
    </row>
    <row r="12" spans="1:5" ht="12.75">
      <c r="A12" s="299" t="s">
        <v>488</v>
      </c>
      <c r="B12" s="299"/>
      <c r="C12" s="299"/>
      <c r="D12" s="299"/>
      <c r="E12" s="293"/>
    </row>
    <row r="13" spans="1:5" ht="12.75">
      <c r="A13" s="299" t="s">
        <v>489</v>
      </c>
      <c r="B13" s="299"/>
      <c r="C13" s="300"/>
      <c r="D13" s="300"/>
      <c r="E13" s="293"/>
    </row>
    <row r="14" spans="1:5" ht="12.75">
      <c r="A14" s="299" t="s">
        <v>490</v>
      </c>
      <c r="B14" s="299"/>
      <c r="C14" s="300"/>
      <c r="D14" s="300"/>
      <c r="E14" s="293"/>
    </row>
    <row r="15" spans="1:5" ht="12.75">
      <c r="A15" s="299" t="s">
        <v>491</v>
      </c>
      <c r="B15" s="299"/>
      <c r="C15" s="299"/>
      <c r="D15" s="299"/>
      <c r="E15" s="293"/>
    </row>
    <row r="16" spans="1:5" ht="12.75">
      <c r="A16" s="299" t="s">
        <v>492</v>
      </c>
      <c r="B16" s="299"/>
      <c r="C16" s="299"/>
      <c r="D16" s="299"/>
      <c r="E16" s="293"/>
    </row>
    <row r="17" spans="1:5" ht="12.75">
      <c r="A17" s="293"/>
      <c r="B17" s="293"/>
      <c r="C17" s="293"/>
      <c r="D17" s="293"/>
      <c r="E17" s="296"/>
    </row>
    <row r="18" spans="1:5" ht="12.75">
      <c r="A18" s="297" t="s">
        <v>493</v>
      </c>
      <c r="B18" s="297" t="s">
        <v>494</v>
      </c>
      <c r="C18" s="298"/>
      <c r="D18" s="298"/>
      <c r="E18" s="293"/>
    </row>
    <row r="19" spans="1:5" ht="12.75">
      <c r="A19" s="299" t="s">
        <v>484</v>
      </c>
      <c r="B19" s="299" t="s">
        <v>485</v>
      </c>
      <c r="C19" s="299" t="s">
        <v>486</v>
      </c>
      <c r="D19" s="299" t="s">
        <v>487</v>
      </c>
      <c r="E19" s="293"/>
    </row>
    <row r="20" spans="1:5" ht="12.75">
      <c r="A20" s="299" t="s">
        <v>488</v>
      </c>
      <c r="B20" s="299"/>
      <c r="C20" s="299"/>
      <c r="D20" s="299"/>
      <c r="E20" s="293"/>
    </row>
    <row r="21" spans="1:5" ht="12.75">
      <c r="A21" s="299" t="s">
        <v>489</v>
      </c>
      <c r="B21" s="299"/>
      <c r="C21" s="300"/>
      <c r="D21" s="300"/>
      <c r="E21" s="293"/>
    </row>
    <row r="22" spans="1:5" ht="12.75">
      <c r="A22" s="299" t="s">
        <v>490</v>
      </c>
      <c r="B22" s="299"/>
      <c r="C22" s="300"/>
      <c r="D22" s="300"/>
      <c r="E22" s="293"/>
    </row>
    <row r="23" spans="1:5" ht="12.75">
      <c r="A23" s="299" t="s">
        <v>491</v>
      </c>
      <c r="B23" s="299"/>
      <c r="C23" s="299"/>
      <c r="D23" s="299"/>
      <c r="E23" s="293"/>
    </row>
    <row r="24" spans="1:5" ht="12.75">
      <c r="A24" s="299" t="s">
        <v>492</v>
      </c>
      <c r="B24" s="299"/>
      <c r="C24" s="299"/>
      <c r="D24" s="299"/>
      <c r="E24" s="293"/>
    </row>
    <row r="25" spans="1:5" ht="12.75">
      <c r="A25" s="293"/>
      <c r="B25" s="293"/>
      <c r="C25" s="293"/>
      <c r="D25" s="293"/>
      <c r="E25" s="296"/>
    </row>
    <row r="26" spans="1:5" ht="12.75">
      <c r="A26" s="297" t="s">
        <v>495</v>
      </c>
      <c r="B26" s="297" t="s">
        <v>496</v>
      </c>
      <c r="C26" s="298"/>
      <c r="D26" s="298"/>
      <c r="E26" s="293"/>
    </row>
    <row r="27" spans="1:5" ht="12.75">
      <c r="A27" s="299" t="s">
        <v>484</v>
      </c>
      <c r="B27" s="299" t="s">
        <v>485</v>
      </c>
      <c r="C27" s="299" t="s">
        <v>497</v>
      </c>
      <c r="D27" s="299" t="s">
        <v>498</v>
      </c>
      <c r="E27" s="293"/>
    </row>
    <row r="28" spans="1:5" ht="12.75">
      <c r="A28" s="299" t="s">
        <v>499</v>
      </c>
      <c r="B28" s="299"/>
      <c r="C28" s="299"/>
      <c r="D28" s="299"/>
      <c r="E28" s="293"/>
    </row>
    <row r="29" spans="1:5" ht="12.75">
      <c r="A29" s="299" t="s">
        <v>500</v>
      </c>
      <c r="B29" s="299"/>
      <c r="C29" s="299"/>
      <c r="D29" s="299"/>
      <c r="E29" s="293"/>
    </row>
    <row r="30" spans="1:5" ht="12.75">
      <c r="A30" s="299" t="s">
        <v>501</v>
      </c>
      <c r="B30" s="299"/>
      <c r="C30" s="299"/>
      <c r="D30" s="299"/>
      <c r="E30" s="293"/>
    </row>
    <row r="31" spans="1:5" ht="12.75">
      <c r="A31" s="299" t="s">
        <v>492</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502</v>
      </c>
      <c r="B36" s="297" t="s">
        <v>503</v>
      </c>
      <c r="C36" s="298"/>
      <c r="D36" s="298"/>
      <c r="E36" s="293"/>
    </row>
    <row r="37" spans="1:5" ht="12.75">
      <c r="A37" s="299" t="s">
        <v>484</v>
      </c>
      <c r="B37" s="299" t="s">
        <v>485</v>
      </c>
      <c r="C37" s="299" t="s">
        <v>497</v>
      </c>
      <c r="D37" s="299" t="s">
        <v>498</v>
      </c>
      <c r="E37" s="293"/>
    </row>
    <row r="38" spans="1:5" ht="12.75">
      <c r="A38" s="299" t="s">
        <v>499</v>
      </c>
      <c r="B38" s="299"/>
      <c r="C38" s="299"/>
      <c r="D38" s="299"/>
      <c r="E38" s="293"/>
    </row>
    <row r="39" spans="1:5" ht="12.75">
      <c r="A39" s="299" t="s">
        <v>500</v>
      </c>
      <c r="B39" s="299"/>
      <c r="C39" s="299"/>
      <c r="D39" s="299"/>
      <c r="E39" s="293"/>
    </row>
    <row r="40" spans="1:5" ht="12.75">
      <c r="A40" s="299" t="s">
        <v>501</v>
      </c>
      <c r="B40" s="299"/>
      <c r="C40" s="299"/>
      <c r="D40" s="299"/>
      <c r="E40" s="293"/>
    </row>
    <row r="41" spans="1:5" ht="12.75">
      <c r="A41" s="299" t="s">
        <v>492</v>
      </c>
      <c r="B41" s="299"/>
      <c r="C41" s="299"/>
      <c r="D41" s="299"/>
      <c r="E41" s="293"/>
    </row>
    <row r="42" spans="1:5" ht="12.75">
      <c r="A42" s="293"/>
      <c r="B42" s="293"/>
      <c r="C42" s="293"/>
      <c r="D42" s="293"/>
      <c r="E42" s="296"/>
    </row>
    <row r="43" spans="1:5" ht="12.75">
      <c r="A43" s="297" t="s">
        <v>504</v>
      </c>
      <c r="B43" s="297" t="s">
        <v>505</v>
      </c>
      <c r="C43" s="298"/>
      <c r="D43" s="298"/>
      <c r="E43" s="298"/>
    </row>
    <row r="44" spans="1:5" ht="12.75">
      <c r="A44" s="301"/>
      <c r="B44" s="301" t="s">
        <v>506</v>
      </c>
      <c r="C44" s="301"/>
      <c r="D44" s="301" t="s">
        <v>507</v>
      </c>
      <c r="E44" s="301"/>
    </row>
    <row r="45" spans="1:5" ht="12.75">
      <c r="A45" s="299" t="s">
        <v>324</v>
      </c>
      <c r="B45" s="299" t="s">
        <v>508</v>
      </c>
      <c r="C45" s="299" t="s">
        <v>479</v>
      </c>
      <c r="D45" s="299" t="s">
        <v>508</v>
      </c>
      <c r="E45" s="299" t="s">
        <v>479</v>
      </c>
    </row>
    <row r="46" spans="1:5" ht="12.75">
      <c r="A46" s="302" t="s">
        <v>509</v>
      </c>
      <c r="B46" s="303"/>
      <c r="C46" s="303"/>
      <c r="D46" s="303"/>
      <c r="E46" s="304"/>
    </row>
    <row r="47" spans="1:5" ht="12.75">
      <c r="A47" s="299" t="s">
        <v>510</v>
      </c>
      <c r="B47" s="305">
        <f>'DOWNS-NA1'!B8</f>
        <v>0</v>
      </c>
      <c r="C47" s="306">
        <f>'DOWNS-NA1'!C8</f>
        <v>0</v>
      </c>
      <c r="D47" s="307"/>
      <c r="E47" s="307"/>
    </row>
    <row r="48" spans="1:5" ht="12.75">
      <c r="A48" s="299" t="s">
        <v>511</v>
      </c>
      <c r="B48" s="306">
        <f>'DOWNS-NA1'!B9</f>
        <v>0</v>
      </c>
      <c r="C48" s="306">
        <f>'DOWNS-NA1'!C9</f>
        <v>0</v>
      </c>
      <c r="D48" s="307"/>
      <c r="E48" s="307"/>
    </row>
    <row r="49" spans="1:5" ht="12.75">
      <c r="A49" s="299" t="s">
        <v>512</v>
      </c>
      <c r="B49" s="305">
        <f>'DOWNS-NA1'!B10</f>
        <v>0</v>
      </c>
      <c r="C49" s="306">
        <f>'DOWNS-NA1'!C10</f>
        <v>0</v>
      </c>
      <c r="D49" s="307"/>
      <c r="E49" s="307"/>
    </row>
    <row r="50" spans="1:5" ht="12.75">
      <c r="A50" s="302" t="s">
        <v>513</v>
      </c>
      <c r="B50" s="303"/>
      <c r="C50" s="303"/>
      <c r="D50" s="303"/>
      <c r="E50" s="304"/>
    </row>
    <row r="51" spans="1:5" ht="12.75">
      <c r="A51" s="299" t="s">
        <v>204</v>
      </c>
      <c r="B51" s="307"/>
      <c r="C51" s="307"/>
      <c r="D51" s="307"/>
      <c r="E51" s="307"/>
    </row>
    <row r="52" spans="1:5" ht="12.75">
      <c r="A52" s="302" t="s">
        <v>514</v>
      </c>
      <c r="B52" s="303"/>
      <c r="C52" s="303"/>
      <c r="D52" s="303"/>
      <c r="E52" s="304"/>
    </row>
    <row r="53" spans="1:5" ht="12.75">
      <c r="A53" s="299" t="s">
        <v>515</v>
      </c>
      <c r="B53" s="305">
        <f>'DOWNS-NA1'!B17</f>
        <v>0</v>
      </c>
      <c r="C53" s="305">
        <f>'DOWNS-NA1'!C17</f>
        <v>0</v>
      </c>
      <c r="D53" s="307"/>
      <c r="E53" s="307"/>
    </row>
    <row r="54" spans="1:5" ht="12.75">
      <c r="A54" s="299" t="s">
        <v>516</v>
      </c>
      <c r="B54" s="305">
        <f>'DOWNS-NA1'!B18</f>
        <v>0</v>
      </c>
      <c r="C54" s="305">
        <f>'DOWNS-NA1'!C18</f>
        <v>0</v>
      </c>
      <c r="D54" s="307"/>
      <c r="E54" s="307"/>
    </row>
    <row r="55" spans="1:5" ht="12.75">
      <c r="A55" s="299" t="s">
        <v>517</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134</v>
      </c>
      <c r="B3" s="61"/>
      <c r="C3" s="61"/>
      <c r="D3" s="61"/>
      <c r="E3" s="61"/>
      <c r="F3" s="61"/>
    </row>
    <row r="5" spans="1:4" s="52" customFormat="1" ht="12.75" customHeight="1">
      <c r="A5" s="62" t="s">
        <v>135</v>
      </c>
      <c r="B5" s="62"/>
      <c r="C5" s="62"/>
      <c r="D5" s="63"/>
    </row>
    <row r="6" spans="1:3" s="52" customFormat="1" ht="12.75">
      <c r="A6" s="63"/>
      <c r="B6" s="63"/>
      <c r="C6" s="63"/>
    </row>
    <row r="7" s="52" customFormat="1" ht="12.75">
      <c r="A7" s="63" t="s">
        <v>136</v>
      </c>
    </row>
    <row r="8" s="52" customFormat="1" ht="12.75">
      <c r="A8" s="64" t="s">
        <v>54</v>
      </c>
    </row>
    <row r="9" s="52" customFormat="1" ht="12.75">
      <c r="A9" s="64" t="s">
        <v>55</v>
      </c>
    </row>
    <row r="10" s="52" customFormat="1" ht="12.75"/>
    <row r="11" spans="1:7" s="52" customFormat="1" ht="12.75">
      <c r="A11" s="65" t="s">
        <v>137</v>
      </c>
      <c r="B11" s="56" t="s">
        <v>88</v>
      </c>
      <c r="C11" s="56" t="s">
        <v>81</v>
      </c>
      <c r="D11" s="56" t="s">
        <v>89</v>
      </c>
      <c r="E11" s="56" t="s">
        <v>81</v>
      </c>
      <c r="F11" s="56" t="s">
        <v>90</v>
      </c>
      <c r="G11" s="56" t="s">
        <v>81</v>
      </c>
    </row>
    <row r="12" spans="1:7" s="52" customFormat="1" ht="12.75">
      <c r="A12" s="47" t="s">
        <v>138</v>
      </c>
      <c r="B12" s="66" t="s">
        <v>139</v>
      </c>
      <c r="C12" s="67" t="s">
        <v>140</v>
      </c>
      <c r="D12" s="41"/>
      <c r="E12" s="42"/>
      <c r="F12" s="41"/>
      <c r="G12" s="42"/>
    </row>
    <row r="13" spans="1:7" s="52" customFormat="1" ht="12.75">
      <c r="A13" s="47" t="s">
        <v>141</v>
      </c>
      <c r="B13" s="66" t="s">
        <v>142</v>
      </c>
      <c r="C13" s="67" t="s">
        <v>140</v>
      </c>
      <c r="D13" s="41"/>
      <c r="E13" s="42"/>
      <c r="F13" s="41"/>
      <c r="G13" s="42"/>
    </row>
    <row r="14" spans="1:7" s="52" customFormat="1" ht="12.75">
      <c r="A14" s="47" t="s">
        <v>143</v>
      </c>
      <c r="B14" s="66" t="s">
        <v>144</v>
      </c>
      <c r="C14" s="67" t="s">
        <v>140</v>
      </c>
      <c r="D14" s="41"/>
      <c r="E14" s="42"/>
      <c r="F14" s="41"/>
      <c r="G14" s="42"/>
    </row>
    <row r="15" spans="1:13" s="52" customFormat="1" ht="12.75">
      <c r="A15" s="47" t="s">
        <v>145</v>
      </c>
      <c r="B15" s="66"/>
      <c r="C15" s="67" t="s">
        <v>140</v>
      </c>
      <c r="D15" s="41"/>
      <c r="E15" s="42"/>
      <c r="F15" s="41"/>
      <c r="G15" s="42"/>
      <c r="M15" s="63"/>
    </row>
    <row r="16" spans="1:13" s="52" customFormat="1" ht="12.75">
      <c r="A16" s="47" t="s">
        <v>146</v>
      </c>
      <c r="B16" s="66" t="s">
        <v>147</v>
      </c>
      <c r="C16" s="67" t="s">
        <v>140</v>
      </c>
      <c r="D16" s="41"/>
      <c r="E16" s="42"/>
      <c r="F16" s="41"/>
      <c r="G16" s="42"/>
      <c r="M16" s="68"/>
    </row>
    <row r="17" spans="1:13" s="52" customFormat="1" ht="12.75">
      <c r="A17" s="47" t="s">
        <v>148</v>
      </c>
      <c r="B17" s="66" t="s">
        <v>149</v>
      </c>
      <c r="C17" s="67" t="s">
        <v>140</v>
      </c>
      <c r="D17" s="41"/>
      <c r="E17" s="42"/>
      <c r="F17" s="41"/>
      <c r="G17" s="42"/>
      <c r="M17" s="63"/>
    </row>
    <row r="18" spans="1:13" s="52" customFormat="1" ht="12.75">
      <c r="A18" s="47" t="s">
        <v>150</v>
      </c>
      <c r="B18" s="66" t="s">
        <v>151</v>
      </c>
      <c r="C18" s="67" t="s">
        <v>140</v>
      </c>
      <c r="D18" s="41"/>
      <c r="E18" s="42"/>
      <c r="F18" s="41"/>
      <c r="G18" s="42"/>
      <c r="M18" s="63"/>
    </row>
    <row r="19" spans="1:13" s="52" customFormat="1" ht="12.75">
      <c r="A19" s="47" t="s">
        <v>152</v>
      </c>
      <c r="B19" s="66" t="s">
        <v>153</v>
      </c>
      <c r="C19" s="67" t="s">
        <v>140</v>
      </c>
      <c r="D19" s="41"/>
      <c r="E19" s="42"/>
      <c r="F19" s="41"/>
      <c r="G19" s="42"/>
      <c r="M19" s="63"/>
    </row>
    <row r="20" spans="1:7" s="52" customFormat="1" ht="12.75">
      <c r="A20" s="69"/>
      <c r="B20" s="69"/>
      <c r="C20" s="69"/>
      <c r="D20" s="69"/>
      <c r="E20" s="69"/>
      <c r="F20" s="69"/>
      <c r="G20" s="69"/>
    </row>
    <row r="21" spans="1:7" s="52" customFormat="1" ht="12.75">
      <c r="A21" s="56" t="s">
        <v>154</v>
      </c>
      <c r="B21" s="56" t="s">
        <v>88</v>
      </c>
      <c r="C21" s="56" t="s">
        <v>81</v>
      </c>
      <c r="D21" s="56" t="s">
        <v>89</v>
      </c>
      <c r="E21" s="56" t="s">
        <v>81</v>
      </c>
      <c r="F21" s="56" t="s">
        <v>90</v>
      </c>
      <c r="G21" s="56" t="s">
        <v>81</v>
      </c>
    </row>
    <row r="22" spans="1:7" s="52" customFormat="1" ht="12.75">
      <c r="A22" s="47" t="s">
        <v>155</v>
      </c>
      <c r="B22" s="66" t="s">
        <v>156</v>
      </c>
      <c r="C22" s="67" t="s">
        <v>157</v>
      </c>
      <c r="D22" s="41"/>
      <c r="E22" s="42"/>
      <c r="F22" s="41"/>
      <c r="G22" s="42"/>
    </row>
    <row r="23" spans="1:7" s="52" customFormat="1" ht="12.75">
      <c r="A23" s="47" t="s">
        <v>158</v>
      </c>
      <c r="B23" s="66" t="s">
        <v>159</v>
      </c>
      <c r="C23" s="67" t="s">
        <v>157</v>
      </c>
      <c r="D23" s="41"/>
      <c r="E23" s="42"/>
      <c r="F23" s="41"/>
      <c r="G23" s="42"/>
    </row>
    <row r="24" spans="1:7" s="52" customFormat="1" ht="12.75">
      <c r="A24" s="47" t="s">
        <v>160</v>
      </c>
      <c r="B24" s="66" t="s">
        <v>161</v>
      </c>
      <c r="C24" s="67" t="s">
        <v>157</v>
      </c>
      <c r="D24" s="41"/>
      <c r="E24" s="42"/>
      <c r="F24" s="41"/>
      <c r="G24" s="42"/>
    </row>
    <row r="25" spans="1:7" s="52" customFormat="1" ht="12.75">
      <c r="A25" s="47" t="s">
        <v>162</v>
      </c>
      <c r="B25" s="66" t="s">
        <v>163</v>
      </c>
      <c r="C25" s="67" t="s">
        <v>157</v>
      </c>
      <c r="D25" s="41"/>
      <c r="E25" s="42"/>
      <c r="F25" s="41"/>
      <c r="G25" s="42"/>
    </row>
    <row r="26" spans="1:7" s="52" customFormat="1" ht="12.75">
      <c r="A26" s="47" t="s">
        <v>164</v>
      </c>
      <c r="B26" s="66"/>
      <c r="C26" s="67"/>
      <c r="D26" s="41"/>
      <c r="E26" s="53"/>
      <c r="F26" s="41"/>
      <c r="G26" s="42"/>
    </row>
    <row r="27" spans="1:7" s="52" customFormat="1" ht="12.75">
      <c r="A27" s="47" t="s">
        <v>165</v>
      </c>
      <c r="B27" s="66"/>
      <c r="C27" s="67"/>
      <c r="D27" s="41"/>
      <c r="E27" s="53"/>
      <c r="F27" s="41"/>
      <c r="G27" s="42"/>
    </row>
    <row r="28" spans="1:7" s="52" customFormat="1" ht="12.75">
      <c r="A28" s="47" t="s">
        <v>166</v>
      </c>
      <c r="B28" s="66"/>
      <c r="C28" s="67"/>
      <c r="D28" s="41"/>
      <c r="E28" s="53"/>
      <c r="F28" s="41"/>
      <c r="G28" s="42"/>
    </row>
    <row r="29" spans="1:7" s="52" customFormat="1" ht="12.75">
      <c r="A29" s="47" t="s">
        <v>167</v>
      </c>
      <c r="B29" s="66"/>
      <c r="C29" s="67"/>
      <c r="D29" s="70"/>
      <c r="E29" s="53"/>
      <c r="F29" s="41"/>
      <c r="G29" s="42"/>
    </row>
    <row r="30" spans="1:7" s="52" customFormat="1" ht="12.75">
      <c r="A30" s="47" t="s">
        <v>168</v>
      </c>
      <c r="B30" s="66"/>
      <c r="C30" s="67"/>
      <c r="D30" s="70"/>
      <c r="E30" s="53"/>
      <c r="F30" s="41"/>
      <c r="G30" s="42"/>
    </row>
    <row r="31" spans="1:7" s="52" customFormat="1" ht="12.75">
      <c r="A31" s="47" t="s">
        <v>169</v>
      </c>
      <c r="B31" s="66"/>
      <c r="C31" s="67"/>
      <c r="D31" s="70"/>
      <c r="E31" s="53"/>
      <c r="F31" s="41"/>
      <c r="G31" s="42"/>
    </row>
    <row r="32" spans="1:7" s="52" customFormat="1" ht="12.75">
      <c r="A32" s="47" t="s">
        <v>170</v>
      </c>
      <c r="B32" s="66"/>
      <c r="C32" s="67"/>
      <c r="D32" s="70"/>
      <c r="E32" s="53"/>
      <c r="F32" s="41"/>
      <c r="G32" s="42"/>
    </row>
    <row r="33" spans="1:7" s="52" customFormat="1" ht="12.75">
      <c r="A33" s="47" t="s">
        <v>171</v>
      </c>
      <c r="B33" s="66"/>
      <c r="C33" s="67"/>
      <c r="D33" s="70"/>
      <c r="E33" s="53"/>
      <c r="F33" s="41"/>
      <c r="G33" s="42"/>
    </row>
    <row r="34" spans="1:7" s="52" customFormat="1" ht="12.75">
      <c r="A34" s="47" t="s">
        <v>172</v>
      </c>
      <c r="B34" s="66"/>
      <c r="C34" s="67"/>
      <c r="D34" s="70"/>
      <c r="E34" s="53"/>
      <c r="F34" s="41"/>
      <c r="G34" s="42"/>
    </row>
    <row r="35" spans="1:7" s="52" customFormat="1" ht="12.75">
      <c r="A35" s="47" t="s">
        <v>173</v>
      </c>
      <c r="B35" s="66"/>
      <c r="C35" s="67"/>
      <c r="D35" s="70"/>
      <c r="E35" s="53"/>
      <c r="F35" s="41"/>
      <c r="G35" s="42"/>
    </row>
    <row r="36" spans="1:7" s="52" customFormat="1" ht="12.75">
      <c r="A36" s="47" t="s">
        <v>174</v>
      </c>
      <c r="B36" s="66"/>
      <c r="C36" s="67"/>
      <c r="D36" s="70"/>
      <c r="E36" s="53"/>
      <c r="F36" s="41"/>
      <c r="G36" s="42"/>
    </row>
    <row r="37" spans="1:7" s="52" customFormat="1" ht="12.75">
      <c r="A37" s="47" t="s">
        <v>175</v>
      </c>
      <c r="B37" s="66"/>
      <c r="C37" s="67"/>
      <c r="D37" s="70"/>
      <c r="E37" s="53"/>
      <c r="F37" s="41"/>
      <c r="G37" s="42"/>
    </row>
    <row r="38" spans="1:7" s="52" customFormat="1" ht="12.75">
      <c r="A38" s="47" t="s">
        <v>176</v>
      </c>
      <c r="B38" s="66"/>
      <c r="C38" s="67"/>
      <c r="D38" s="70"/>
      <c r="E38" s="53"/>
      <c r="F38" s="41"/>
      <c r="G38" s="42"/>
    </row>
    <row r="39" spans="1:7" s="52" customFormat="1" ht="12.75">
      <c r="A39" s="47" t="s">
        <v>177</v>
      </c>
      <c r="B39" s="66"/>
      <c r="C39" s="67"/>
      <c r="D39" s="70"/>
      <c r="E39" s="53"/>
      <c r="F39" s="41"/>
      <c r="G39" s="42"/>
    </row>
    <row r="40" spans="1:7" s="52" customFormat="1" ht="12.75">
      <c r="A40" s="69"/>
      <c r="B40" s="69"/>
      <c r="C40" s="69"/>
      <c r="D40" s="69"/>
      <c r="E40" s="69"/>
      <c r="F40" s="69"/>
      <c r="G40" s="69"/>
    </row>
    <row r="41" spans="1:7" s="52" customFormat="1" ht="12.75">
      <c r="A41" s="56" t="s">
        <v>178</v>
      </c>
      <c r="B41" s="56" t="s">
        <v>88</v>
      </c>
      <c r="C41" s="56" t="s">
        <v>81</v>
      </c>
      <c r="D41" s="56" t="s">
        <v>89</v>
      </c>
      <c r="E41" s="56" t="s">
        <v>81</v>
      </c>
      <c r="F41" s="56" t="s">
        <v>90</v>
      </c>
      <c r="G41" s="56" t="s">
        <v>81</v>
      </c>
    </row>
    <row r="42" spans="1:7" s="52" customFormat="1" ht="12.75">
      <c r="A42" s="47" t="s">
        <v>179</v>
      </c>
      <c r="B42" s="66"/>
      <c r="C42" s="67"/>
      <c r="D42" s="70"/>
      <c r="E42" s="53"/>
      <c r="F42" s="41"/>
      <c r="G42" s="42"/>
    </row>
    <row r="43" spans="1:7" s="52" customFormat="1" ht="12.75">
      <c r="A43" s="47" t="s">
        <v>180</v>
      </c>
      <c r="B43" s="66"/>
      <c r="C43" s="67"/>
      <c r="D43" s="70"/>
      <c r="E43" s="53"/>
      <c r="F43" s="41"/>
      <c r="G43" s="42"/>
    </row>
    <row r="44" spans="1:7" s="52" customFormat="1" ht="12.75">
      <c r="A44" s="47" t="s">
        <v>181</v>
      </c>
      <c r="B44" s="66"/>
      <c r="C44" s="67"/>
      <c r="D44" s="70"/>
      <c r="E44" s="53"/>
      <c r="F44" s="41"/>
      <c r="G44" s="42"/>
    </row>
    <row r="45" spans="1:7" s="52" customFormat="1" ht="12.75">
      <c r="A45" s="47" t="s">
        <v>182</v>
      </c>
      <c r="B45" s="66"/>
      <c r="C45" s="67"/>
      <c r="D45" s="70"/>
      <c r="E45" s="53"/>
      <c r="F45" s="41"/>
      <c r="G45" s="42"/>
    </row>
    <row r="46" spans="1:7" s="52" customFormat="1" ht="12.75">
      <c r="A46" s="47" t="s">
        <v>183</v>
      </c>
      <c r="B46" s="66"/>
      <c r="C46" s="67"/>
      <c r="D46" s="70"/>
      <c r="E46" s="53"/>
      <c r="F46" s="41"/>
      <c r="G46" s="42"/>
    </row>
    <row r="47" spans="1:7" s="52" customFormat="1" ht="12.75">
      <c r="A47" s="47" t="s">
        <v>184</v>
      </c>
      <c r="B47" s="66"/>
      <c r="C47" s="67"/>
      <c r="D47" s="70"/>
      <c r="E47" s="53"/>
      <c r="F47" s="41"/>
      <c r="G47" s="42"/>
    </row>
    <row r="48" spans="1:7" s="52" customFormat="1" ht="12.75">
      <c r="A48" s="47" t="s">
        <v>185</v>
      </c>
      <c r="B48" s="66"/>
      <c r="C48" s="67"/>
      <c r="D48" s="70"/>
      <c r="E48" s="53"/>
      <c r="F48" s="41"/>
      <c r="G48" s="42"/>
    </row>
    <row r="49" spans="1:7" s="52" customFormat="1" ht="12.75">
      <c r="A49" s="47" t="s">
        <v>186</v>
      </c>
      <c r="B49" s="66"/>
      <c r="C49" s="67"/>
      <c r="D49" s="70"/>
      <c r="E49" s="53"/>
      <c r="F49" s="41"/>
      <c r="G49" s="42"/>
    </row>
    <row r="50" spans="1:7" s="52" customFormat="1" ht="12.75">
      <c r="A50" s="47" t="s">
        <v>187</v>
      </c>
      <c r="B50" s="66"/>
      <c r="C50" s="67"/>
      <c r="D50" s="70"/>
      <c r="E50" s="53"/>
      <c r="F50" s="41"/>
      <c r="G50" s="42"/>
    </row>
    <row r="51" spans="1:7" s="52" customFormat="1" ht="12.75">
      <c r="A51" s="47" t="s">
        <v>188</v>
      </c>
      <c r="B51" s="66"/>
      <c r="C51" s="67"/>
      <c r="D51" s="70"/>
      <c r="E51" s="53"/>
      <c r="F51" s="41"/>
      <c r="G51" s="42"/>
    </row>
    <row r="52" spans="1:7" s="52" customFormat="1" ht="12.75">
      <c r="A52" s="47" t="s">
        <v>189</v>
      </c>
      <c r="B52" s="66"/>
      <c r="C52" s="67"/>
      <c r="D52" s="70"/>
      <c r="E52" s="53"/>
      <c r="F52" s="41"/>
      <c r="G52" s="42"/>
    </row>
    <row r="53" spans="2:7" ht="12.75">
      <c r="B53" s="71"/>
      <c r="C53" s="71"/>
      <c r="D53" s="71"/>
      <c r="E53" s="71"/>
      <c r="F53" s="71"/>
      <c r="G53" s="71"/>
    </row>
    <row r="54" ht="12.75">
      <c r="A54" s="1" t="s">
        <v>132</v>
      </c>
    </row>
    <row r="55" ht="12.75">
      <c r="A55" s="1" t="s">
        <v>190</v>
      </c>
    </row>
    <row r="56" ht="12.75">
      <c r="A56" s="1" t="s">
        <v>133</v>
      </c>
    </row>
    <row r="57" ht="12.75">
      <c r="A57" s="1" t="s">
        <v>191</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192</v>
      </c>
      <c r="B5" s="77" t="s">
        <v>58</v>
      </c>
      <c r="C5" s="77" t="s">
        <v>193</v>
      </c>
      <c r="D5" s="76" t="s">
        <v>194</v>
      </c>
      <c r="E5" s="76" t="s">
        <v>59</v>
      </c>
      <c r="F5" s="76" t="s">
        <v>193</v>
      </c>
      <c r="G5" s="76" t="s">
        <v>195</v>
      </c>
    </row>
    <row r="6" spans="1:7" ht="12.75">
      <c r="A6" s="76" t="s">
        <v>196</v>
      </c>
      <c r="B6" s="78"/>
      <c r="C6" s="78"/>
      <c r="D6" s="79"/>
      <c r="E6" s="80"/>
      <c r="F6" s="80"/>
      <c r="G6" s="80"/>
    </row>
    <row r="7" spans="1:7" ht="12.75">
      <c r="A7" s="81" t="s">
        <v>197</v>
      </c>
      <c r="B7" s="82"/>
      <c r="C7" s="82"/>
      <c r="D7" s="83"/>
      <c r="E7" s="82"/>
      <c r="F7" s="82"/>
      <c r="G7" s="84"/>
    </row>
    <row r="8" spans="1:7" ht="12.75">
      <c r="A8" s="85" t="s">
        <v>198</v>
      </c>
      <c r="B8" s="86"/>
      <c r="C8" s="87"/>
      <c r="D8" s="88" t="s">
        <v>199</v>
      </c>
      <c r="E8" s="86"/>
      <c r="F8" s="89"/>
      <c r="G8" s="85"/>
    </row>
    <row r="9" spans="1:7" ht="12.75">
      <c r="A9" s="85" t="s">
        <v>200</v>
      </c>
      <c r="B9" s="86"/>
      <c r="C9" s="87"/>
      <c r="D9" s="88" t="s">
        <v>201</v>
      </c>
      <c r="E9" s="86"/>
      <c r="F9" s="89"/>
      <c r="G9" s="85"/>
    </row>
    <row r="10" spans="1:7" ht="12.75">
      <c r="A10" s="85" t="s">
        <v>202</v>
      </c>
      <c r="B10" s="86"/>
      <c r="C10" s="87"/>
      <c r="D10" s="88" t="s">
        <v>203</v>
      </c>
      <c r="E10" s="86"/>
      <c r="F10" s="89"/>
      <c r="G10" s="85"/>
    </row>
    <row r="11" spans="1:7" ht="12.75">
      <c r="A11" s="85" t="s">
        <v>204</v>
      </c>
      <c r="B11" s="85"/>
      <c r="C11" s="87"/>
      <c r="D11" s="90"/>
      <c r="E11" s="85"/>
      <c r="F11" s="87"/>
      <c r="G11" s="85"/>
    </row>
    <row r="12" spans="1:7" ht="12.75">
      <c r="A12" s="85" t="s">
        <v>205</v>
      </c>
      <c r="B12" s="85"/>
      <c r="C12" s="87"/>
      <c r="D12" s="90"/>
      <c r="E12" s="85"/>
      <c r="F12" s="87"/>
      <c r="G12" s="85"/>
    </row>
    <row r="13" spans="1:7" ht="12.75">
      <c r="A13" s="85" t="s">
        <v>206</v>
      </c>
      <c r="B13" s="85"/>
      <c r="C13" s="87"/>
      <c r="D13" s="90"/>
      <c r="E13" s="85"/>
      <c r="F13" s="87"/>
      <c r="G13" s="85"/>
    </row>
    <row r="14" spans="1:7" ht="12.75">
      <c r="A14" s="85" t="s">
        <v>207</v>
      </c>
      <c r="B14" s="85"/>
      <c r="C14" s="87"/>
      <c r="D14" s="90"/>
      <c r="E14" s="85"/>
      <c r="F14" s="87"/>
      <c r="G14" s="85"/>
    </row>
    <row r="15" spans="1:7" ht="12.75">
      <c r="A15" s="85" t="s">
        <v>208</v>
      </c>
      <c r="B15" s="85"/>
      <c r="C15" s="87"/>
      <c r="D15" s="90"/>
      <c r="E15" s="85"/>
      <c r="F15" s="87"/>
      <c r="G15" s="85"/>
    </row>
    <row r="16" spans="1:7" ht="12.75">
      <c r="A16" s="85" t="s">
        <v>209</v>
      </c>
      <c r="B16" s="85"/>
      <c r="C16" s="87"/>
      <c r="D16" s="90"/>
      <c r="E16" s="85"/>
      <c r="F16" s="87"/>
      <c r="G16" s="85"/>
    </row>
    <row r="17" spans="1:7" ht="12.75">
      <c r="A17" s="81" t="s">
        <v>210</v>
      </c>
      <c r="B17" s="82"/>
      <c r="C17" s="82"/>
      <c r="D17" s="83"/>
      <c r="E17" s="82"/>
      <c r="F17" s="82"/>
      <c r="G17" s="84"/>
    </row>
    <row r="18" spans="1:7" ht="12.75">
      <c r="A18" s="85" t="s">
        <v>211</v>
      </c>
      <c r="B18" s="85"/>
      <c r="C18" s="87"/>
      <c r="D18" s="90" t="s">
        <v>212</v>
      </c>
      <c r="E18" s="85"/>
      <c r="F18" s="87"/>
      <c r="G18" s="85"/>
    </row>
    <row r="19" spans="1:7" ht="12.75">
      <c r="A19" s="85" t="s">
        <v>204</v>
      </c>
      <c r="B19" s="85"/>
      <c r="C19" s="87"/>
      <c r="D19" s="90"/>
      <c r="E19" s="85"/>
      <c r="F19" s="87"/>
      <c r="G19" s="85"/>
    </row>
    <row r="20" spans="1:7" ht="12.75">
      <c r="A20" s="85" t="s">
        <v>205</v>
      </c>
      <c r="B20" s="85"/>
      <c r="C20" s="87"/>
      <c r="D20" s="90"/>
      <c r="E20" s="85"/>
      <c r="F20" s="87"/>
      <c r="G20" s="85"/>
    </row>
    <row r="21" spans="1:7" ht="12.75">
      <c r="A21" s="85" t="s">
        <v>206</v>
      </c>
      <c r="B21" s="85"/>
      <c r="C21" s="87"/>
      <c r="D21" s="90"/>
      <c r="E21" s="85"/>
      <c r="F21" s="87"/>
      <c r="G21" s="85"/>
    </row>
    <row r="22" spans="1:7" ht="12.75">
      <c r="A22" s="85" t="s">
        <v>207</v>
      </c>
      <c r="B22" s="85"/>
      <c r="C22" s="87"/>
      <c r="D22" s="90"/>
      <c r="E22" s="85"/>
      <c r="F22" s="87"/>
      <c r="G22" s="85"/>
    </row>
    <row r="23" spans="1:7" ht="12.75">
      <c r="A23" s="85" t="s">
        <v>208</v>
      </c>
      <c r="B23" s="85"/>
      <c r="C23" s="87"/>
      <c r="D23" s="90"/>
      <c r="E23" s="85"/>
      <c r="F23" s="87"/>
      <c r="G23" s="85"/>
    </row>
    <row r="24" spans="1:7" ht="12.75">
      <c r="A24" s="85" t="s">
        <v>209</v>
      </c>
      <c r="B24" s="85"/>
      <c r="C24" s="87"/>
      <c r="D24" s="90"/>
      <c r="E24" s="85"/>
      <c r="F24" s="87"/>
      <c r="G24" s="85"/>
    </row>
    <row r="25" spans="1:7" ht="12.75">
      <c r="A25" s="81" t="s">
        <v>213</v>
      </c>
      <c r="B25" s="82"/>
      <c r="C25" s="82"/>
      <c r="D25" s="83"/>
      <c r="E25" s="82"/>
      <c r="F25" s="82"/>
      <c r="G25" s="84"/>
    </row>
    <row r="26" spans="1:7" ht="12.75">
      <c r="A26" s="85" t="s">
        <v>214</v>
      </c>
      <c r="B26" s="85"/>
      <c r="C26" s="87"/>
      <c r="D26" s="90"/>
      <c r="E26" s="85"/>
      <c r="F26" s="87"/>
      <c r="G26" s="85"/>
    </row>
    <row r="27" spans="1:7" ht="12.75">
      <c r="A27" s="85" t="s">
        <v>215</v>
      </c>
      <c r="B27" s="85"/>
      <c r="C27" s="87"/>
      <c r="D27" s="90"/>
      <c r="E27" s="85"/>
      <c r="F27" s="87"/>
      <c r="G27" s="85"/>
    </row>
    <row r="28" spans="1:7" ht="12.75">
      <c r="A28" s="85" t="s">
        <v>216</v>
      </c>
      <c r="B28" s="85"/>
      <c r="C28" s="87"/>
      <c r="D28" s="90"/>
      <c r="E28" s="85"/>
      <c r="F28" s="87"/>
      <c r="G28" s="85"/>
    </row>
    <row r="29" spans="1:7" ht="12.75">
      <c r="A29" s="81" t="s">
        <v>217</v>
      </c>
      <c r="B29" s="82"/>
      <c r="C29" s="82"/>
      <c r="D29" s="83"/>
      <c r="E29" s="82"/>
      <c r="F29" s="82"/>
      <c r="G29" s="84"/>
    </row>
    <row r="30" spans="1:7" ht="12.75">
      <c r="A30" s="85" t="s">
        <v>218</v>
      </c>
      <c r="B30" s="85"/>
      <c r="C30" s="87"/>
      <c r="D30" s="90" t="s">
        <v>219</v>
      </c>
      <c r="E30" s="85"/>
      <c r="F30" s="87"/>
      <c r="G30" s="85"/>
    </row>
    <row r="31" spans="1:7" ht="12.75">
      <c r="A31" s="85" t="s">
        <v>220</v>
      </c>
      <c r="B31" s="85"/>
      <c r="C31" s="87"/>
      <c r="D31" s="90" t="s">
        <v>221</v>
      </c>
      <c r="E31" s="85"/>
      <c r="F31" s="87"/>
      <c r="G31" s="85"/>
    </row>
    <row r="32" spans="1:7" ht="12.75">
      <c r="A32" s="85" t="s">
        <v>222</v>
      </c>
      <c r="B32" s="85"/>
      <c r="C32" s="87"/>
      <c r="D32" s="90" t="s">
        <v>221</v>
      </c>
      <c r="E32" s="85"/>
      <c r="F32" s="87"/>
      <c r="G32" s="85"/>
    </row>
    <row r="33" spans="1:7" ht="12.75">
      <c r="A33" s="85" t="s">
        <v>223</v>
      </c>
      <c r="B33" s="85"/>
      <c r="C33" s="87"/>
      <c r="D33" s="90" t="s">
        <v>221</v>
      </c>
      <c r="E33" s="85"/>
      <c r="F33" s="87"/>
      <c r="G33" s="85"/>
    </row>
    <row r="34" spans="1:7" ht="12.75">
      <c r="A34" s="85" t="s">
        <v>224</v>
      </c>
      <c r="B34" s="85"/>
      <c r="C34" s="87"/>
      <c r="D34" s="90" t="s">
        <v>225</v>
      </c>
      <c r="E34" s="85"/>
      <c r="F34" s="87"/>
      <c r="G34" s="85"/>
    </row>
    <row r="35" spans="1:7" ht="12.75">
      <c r="A35" s="85" t="s">
        <v>226</v>
      </c>
      <c r="B35" s="85"/>
      <c r="C35" s="87"/>
      <c r="D35" s="90" t="s">
        <v>227</v>
      </c>
      <c r="E35" s="85"/>
      <c r="F35" s="87"/>
      <c r="G35" s="85"/>
    </row>
    <row r="36" spans="1:7" ht="12.75">
      <c r="A36" s="85" t="s">
        <v>228</v>
      </c>
      <c r="B36" s="85"/>
      <c r="C36" s="87"/>
      <c r="D36" s="90"/>
      <c r="E36" s="85"/>
      <c r="F36" s="87"/>
      <c r="G36" s="85"/>
    </row>
    <row r="37" ht="12.75">
      <c r="A37" s="72" t="s">
        <v>131</v>
      </c>
    </row>
    <row r="38" ht="12.75">
      <c r="A38" s="91" t="s">
        <v>229</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230</v>
      </c>
      <c r="C5" s="92" t="s">
        <v>231</v>
      </c>
      <c r="D5" s="92"/>
      <c r="E5" s="92"/>
    </row>
    <row r="6" spans="1:6" ht="12.75">
      <c r="A6" s="93" t="s">
        <v>192</v>
      </c>
      <c r="B6" s="92"/>
      <c r="C6" s="92" t="s">
        <v>232</v>
      </c>
      <c r="D6" s="92" t="s">
        <v>233</v>
      </c>
      <c r="E6" s="92" t="s">
        <v>234</v>
      </c>
      <c r="F6" s="94"/>
    </row>
    <row r="7" spans="1:6" ht="12.75">
      <c r="A7" s="81" t="s">
        <v>235</v>
      </c>
      <c r="B7" s="82"/>
      <c r="C7" s="82"/>
      <c r="D7" s="82" t="s">
        <v>236</v>
      </c>
      <c r="E7" s="84"/>
      <c r="F7" s="94"/>
    </row>
    <row r="8" spans="1:5" ht="12.75">
      <c r="A8" s="85" t="s">
        <v>198</v>
      </c>
      <c r="B8" s="85"/>
      <c r="C8" s="95" t="s">
        <v>199</v>
      </c>
      <c r="D8" s="96" t="s">
        <v>237</v>
      </c>
      <c r="E8" s="96" t="s">
        <v>238</v>
      </c>
    </row>
    <row r="9" spans="1:5" ht="12.75">
      <c r="A9" s="85" t="s">
        <v>200</v>
      </c>
      <c r="B9" s="85"/>
      <c r="C9" s="95" t="s">
        <v>201</v>
      </c>
      <c r="D9" s="96" t="s">
        <v>239</v>
      </c>
      <c r="E9" s="97" t="s">
        <v>227</v>
      </c>
    </row>
    <row r="10" spans="1:5" ht="12.75">
      <c r="A10" s="85" t="s">
        <v>202</v>
      </c>
      <c r="B10" s="85"/>
      <c r="C10" s="95" t="s">
        <v>203</v>
      </c>
      <c r="D10" s="96" t="s">
        <v>240</v>
      </c>
      <c r="E10" s="97" t="s">
        <v>241</v>
      </c>
    </row>
    <row r="11" spans="1:6" ht="12.75">
      <c r="A11" s="85" t="s">
        <v>204</v>
      </c>
      <c r="B11" s="85"/>
      <c r="C11" s="98"/>
      <c r="D11" s="97"/>
      <c r="E11" s="97"/>
      <c r="F11" s="94"/>
    </row>
    <row r="12" spans="1:6" ht="12.75">
      <c r="A12" s="85" t="s">
        <v>205</v>
      </c>
      <c r="B12" s="85"/>
      <c r="C12" s="98"/>
      <c r="D12" s="97"/>
      <c r="E12" s="97"/>
      <c r="F12" s="94"/>
    </row>
    <row r="13" spans="1:6" ht="12.75">
      <c r="A13" s="85" t="s">
        <v>206</v>
      </c>
      <c r="B13" s="85"/>
      <c r="C13" s="98"/>
      <c r="D13" s="97"/>
      <c r="E13" s="97"/>
      <c r="F13" s="94"/>
    </row>
    <row r="14" spans="1:6" ht="12.75">
      <c r="A14" s="85" t="s">
        <v>207</v>
      </c>
      <c r="B14" s="85"/>
      <c r="C14" s="98"/>
      <c r="D14" s="97"/>
      <c r="E14" s="97"/>
      <c r="F14" s="94"/>
    </row>
    <row r="15" spans="1:6" ht="12.75">
      <c r="A15" s="85" t="s">
        <v>208</v>
      </c>
      <c r="B15" s="85"/>
      <c r="C15" s="98"/>
      <c r="D15" s="97"/>
      <c r="E15" s="97"/>
      <c r="F15" s="94"/>
    </row>
    <row r="16" spans="1:6" ht="12.75">
      <c r="A16" s="85" t="s">
        <v>209</v>
      </c>
      <c r="B16" s="85"/>
      <c r="C16" s="98"/>
      <c r="D16" s="97"/>
      <c r="E16" s="97"/>
      <c r="F16" s="94"/>
    </row>
    <row r="17" spans="1:6" ht="12.75">
      <c r="A17" s="81" t="s">
        <v>242</v>
      </c>
      <c r="B17" s="82"/>
      <c r="C17" s="82"/>
      <c r="D17" s="82"/>
      <c r="E17" s="84"/>
      <c r="F17" s="94"/>
    </row>
    <row r="18" spans="1:6" ht="12.75">
      <c r="A18" s="85" t="s">
        <v>243</v>
      </c>
      <c r="B18" s="85"/>
      <c r="C18" s="98" t="s">
        <v>212</v>
      </c>
      <c r="D18" s="99" t="s">
        <v>244</v>
      </c>
      <c r="E18" s="99" t="s">
        <v>245</v>
      </c>
      <c r="F18" s="94"/>
    </row>
    <row r="19" spans="1:6" ht="12.75">
      <c r="A19" s="85" t="s">
        <v>204</v>
      </c>
      <c r="B19" s="85"/>
      <c r="C19" s="98"/>
      <c r="D19" s="99"/>
      <c r="E19" s="99"/>
      <c r="F19" s="94"/>
    </row>
    <row r="20" spans="1:6" ht="12.75">
      <c r="A20" s="85" t="s">
        <v>205</v>
      </c>
      <c r="B20" s="85"/>
      <c r="C20" s="98"/>
      <c r="D20" s="99"/>
      <c r="E20" s="99"/>
      <c r="F20" s="94"/>
    </row>
    <row r="21" spans="1:6" ht="12.75">
      <c r="A21" s="85" t="s">
        <v>206</v>
      </c>
      <c r="B21" s="85"/>
      <c r="C21" s="98"/>
      <c r="D21" s="99"/>
      <c r="E21" s="99"/>
      <c r="F21" s="94"/>
    </row>
    <row r="22" spans="1:6" ht="12.75">
      <c r="A22" s="85" t="s">
        <v>207</v>
      </c>
      <c r="B22" s="85"/>
      <c r="C22" s="98"/>
      <c r="D22" s="99"/>
      <c r="E22" s="99"/>
      <c r="F22" s="94"/>
    </row>
    <row r="23" spans="1:6" ht="12.75">
      <c r="A23" s="85" t="s">
        <v>208</v>
      </c>
      <c r="B23" s="85"/>
      <c r="C23" s="98"/>
      <c r="D23" s="99"/>
      <c r="E23" s="99"/>
      <c r="F23" s="94"/>
    </row>
    <row r="24" spans="1:6" ht="12.75">
      <c r="A24" s="85" t="s">
        <v>209</v>
      </c>
      <c r="B24" s="85"/>
      <c r="C24" s="98"/>
      <c r="D24" s="99"/>
      <c r="E24" s="99"/>
      <c r="F24" s="94"/>
    </row>
    <row r="25" spans="1:6" ht="12.75">
      <c r="A25" s="81" t="s">
        <v>246</v>
      </c>
      <c r="B25" s="82"/>
      <c r="C25" s="82"/>
      <c r="D25" s="82"/>
      <c r="E25" s="84"/>
      <c r="F25" s="94"/>
    </row>
    <row r="26" spans="1:6" ht="12.75">
      <c r="A26" s="85" t="s">
        <v>214</v>
      </c>
      <c r="B26" s="85"/>
      <c r="C26" s="98"/>
      <c r="D26" s="99"/>
      <c r="E26" s="99"/>
      <c r="F26" s="94"/>
    </row>
    <row r="27" spans="1:6" ht="12.75">
      <c r="A27" s="85" t="s">
        <v>215</v>
      </c>
      <c r="B27" s="85"/>
      <c r="C27" s="98"/>
      <c r="D27" s="99"/>
      <c r="E27" s="99"/>
      <c r="F27" s="94"/>
    </row>
    <row r="28" spans="1:6" ht="12.75">
      <c r="A28" s="85" t="s">
        <v>216</v>
      </c>
      <c r="B28" s="85"/>
      <c r="C28" s="98"/>
      <c r="D28" s="99"/>
      <c r="E28" s="99"/>
      <c r="F28" s="94"/>
    </row>
    <row r="29" spans="1:6" ht="12.75">
      <c r="A29" s="81" t="s">
        <v>217</v>
      </c>
      <c r="B29" s="82"/>
      <c r="C29" s="82"/>
      <c r="D29" s="100"/>
      <c r="E29" s="101"/>
      <c r="F29" s="94"/>
    </row>
    <row r="30" spans="1:6" ht="12.75">
      <c r="A30" s="85" t="s">
        <v>218</v>
      </c>
      <c r="B30" s="86"/>
      <c r="C30" s="95" t="s">
        <v>219</v>
      </c>
      <c r="D30" s="99" t="s">
        <v>247</v>
      </c>
      <c r="E30" s="99" t="s">
        <v>248</v>
      </c>
      <c r="F30" s="94"/>
    </row>
    <row r="31" spans="1:6" ht="12.75">
      <c r="A31" s="85" t="s">
        <v>220</v>
      </c>
      <c r="B31" s="86"/>
      <c r="C31" s="95" t="s">
        <v>221</v>
      </c>
      <c r="D31" s="99" t="s">
        <v>249</v>
      </c>
      <c r="E31" s="99" t="s">
        <v>250</v>
      </c>
      <c r="F31" s="94"/>
    </row>
    <row r="32" spans="1:6" ht="12.75">
      <c r="A32" s="85" t="s">
        <v>222</v>
      </c>
      <c r="B32" s="86"/>
      <c r="C32" s="95" t="s">
        <v>221</v>
      </c>
      <c r="D32" s="99" t="s">
        <v>251</v>
      </c>
      <c r="E32" s="99" t="s">
        <v>252</v>
      </c>
      <c r="F32" s="94"/>
    </row>
    <row r="33" spans="1:6" ht="12.75">
      <c r="A33" s="85" t="s">
        <v>223</v>
      </c>
      <c r="B33" s="86"/>
      <c r="C33" s="95" t="s">
        <v>221</v>
      </c>
      <c r="D33" s="99" t="s">
        <v>253</v>
      </c>
      <c r="E33" s="99" t="s">
        <v>254</v>
      </c>
      <c r="F33" s="94"/>
    </row>
    <row r="34" spans="1:6" ht="12.75">
      <c r="A34" s="85" t="s">
        <v>224</v>
      </c>
      <c r="B34" s="86"/>
      <c r="C34" s="95" t="s">
        <v>225</v>
      </c>
      <c r="D34" s="99" t="s">
        <v>255</v>
      </c>
      <c r="E34" s="99" t="s">
        <v>256</v>
      </c>
      <c r="F34" s="94"/>
    </row>
    <row r="35" spans="1:6" ht="12.75">
      <c r="A35" s="85" t="s">
        <v>226</v>
      </c>
      <c r="B35" s="86"/>
      <c r="C35" s="95" t="s">
        <v>227</v>
      </c>
      <c r="D35" s="99" t="s">
        <v>239</v>
      </c>
      <c r="E35" s="99" t="s">
        <v>257</v>
      </c>
      <c r="F35" s="94"/>
    </row>
    <row r="36" spans="1:6" ht="12.75">
      <c r="A36" s="85" t="s">
        <v>228</v>
      </c>
      <c r="B36" s="86"/>
      <c r="C36" s="95"/>
      <c r="D36" s="99"/>
      <c r="E36" s="99"/>
      <c r="F36" s="94"/>
    </row>
    <row r="37" ht="12.75">
      <c r="A37" s="91" t="s">
        <v>131</v>
      </c>
    </row>
    <row r="38" ht="12.75">
      <c r="A38" s="91" t="s">
        <v>229</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258</v>
      </c>
      <c r="B5" s="102" t="s">
        <v>259</v>
      </c>
      <c r="C5" s="102" t="s">
        <v>260</v>
      </c>
      <c r="D5" s="102" t="s">
        <v>261</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262</v>
      </c>
      <c r="B11" s="105"/>
      <c r="C11" s="105"/>
      <c r="D11" s="105"/>
      <c r="F11" s="106"/>
    </row>
    <row r="12" spans="1:6" ht="26.25" customHeight="1">
      <c r="A12" s="107" t="s">
        <v>263</v>
      </c>
      <c r="B12" s="107"/>
      <c r="C12" s="107"/>
      <c r="D12" s="107"/>
      <c r="F12" s="106"/>
    </row>
    <row r="13" ht="12.75">
      <c r="E13" s="94"/>
    </row>
    <row r="14" spans="1:5" ht="12.75">
      <c r="A14" s="77" t="s">
        <v>264</v>
      </c>
      <c r="B14" s="77" t="s">
        <v>265</v>
      </c>
      <c r="C14" s="77" t="s">
        <v>266</v>
      </c>
      <c r="D14" s="77" t="s">
        <v>267</v>
      </c>
      <c r="E14" s="94"/>
    </row>
    <row r="15" spans="1:5" ht="15" customHeight="1">
      <c r="A15" s="85" t="s">
        <v>268</v>
      </c>
      <c r="B15" s="85"/>
      <c r="C15" s="85"/>
      <c r="D15" s="85"/>
      <c r="E15" s="94"/>
    </row>
    <row r="16" spans="1:5" ht="12.75">
      <c r="A16" s="85" t="s">
        <v>269</v>
      </c>
      <c r="B16" s="85"/>
      <c r="C16" s="85"/>
      <c r="D16" s="85"/>
      <c r="E16" s="94"/>
    </row>
    <row r="17" spans="1:4" ht="12.75">
      <c r="A17" s="85" t="s">
        <v>270</v>
      </c>
      <c r="B17" s="85"/>
      <c r="C17" s="85"/>
      <c r="D17" s="85"/>
    </row>
    <row r="18" spans="1:5" ht="12.75">
      <c r="A18" s="77" t="s">
        <v>264</v>
      </c>
      <c r="B18" s="77" t="s">
        <v>271</v>
      </c>
      <c r="C18" s="108" t="s">
        <v>272</v>
      </c>
      <c r="D18" s="77" t="s">
        <v>267</v>
      </c>
      <c r="E18" s="94"/>
    </row>
    <row r="19" spans="1:5" ht="15" customHeight="1">
      <c r="A19" s="85" t="s">
        <v>268</v>
      </c>
      <c r="B19" s="85"/>
      <c r="C19" s="85"/>
      <c r="D19" s="85"/>
      <c r="E19" s="94"/>
    </row>
    <row r="20" spans="1:5" ht="15" customHeight="1">
      <c r="A20" s="85" t="s">
        <v>269</v>
      </c>
      <c r="B20" s="85"/>
      <c r="C20" s="85"/>
      <c r="D20" s="85"/>
      <c r="E20" s="94"/>
    </row>
    <row r="21" spans="1:4" ht="15" customHeight="1">
      <c r="A21" s="85" t="s">
        <v>270</v>
      </c>
      <c r="B21" s="85"/>
      <c r="C21" s="85"/>
      <c r="D21" s="85"/>
    </row>
    <row r="22" spans="1:4" ht="12.75">
      <c r="A22" s="77" t="s">
        <v>264</v>
      </c>
      <c r="B22" s="77" t="s">
        <v>273</v>
      </c>
      <c r="C22" s="108" t="s">
        <v>274</v>
      </c>
      <c r="D22" s="77" t="s">
        <v>267</v>
      </c>
    </row>
    <row r="23" spans="1:4" ht="15" customHeight="1">
      <c r="A23" s="85" t="s">
        <v>268</v>
      </c>
      <c r="B23" s="85"/>
      <c r="C23" s="85"/>
      <c r="D23" s="85"/>
    </row>
    <row r="24" spans="1:4" ht="15" customHeight="1">
      <c r="A24" s="85" t="s">
        <v>269</v>
      </c>
      <c r="B24" s="85"/>
      <c r="C24" s="85"/>
      <c r="D24" s="85"/>
    </row>
    <row r="25" spans="1:4" ht="15" customHeight="1">
      <c r="A25" s="85" t="s">
        <v>270</v>
      </c>
      <c r="B25" s="85"/>
      <c r="C25" s="85"/>
      <c r="D25" s="85"/>
    </row>
    <row r="27" ht="15" customHeight="1">
      <c r="A27" s="109" t="s">
        <v>275</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276</v>
      </c>
      <c r="B5" s="110"/>
      <c r="C5" s="110"/>
      <c r="D5" s="110"/>
      <c r="E5" s="94"/>
    </row>
    <row r="6" spans="1:5" ht="26.25" customHeight="1">
      <c r="A6" s="111" t="s">
        <v>263</v>
      </c>
      <c r="B6" s="111"/>
      <c r="C6" s="111"/>
      <c r="D6" s="111"/>
      <c r="E6" s="94"/>
    </row>
    <row r="7" spans="1:5" ht="12.75">
      <c r="A7" s="112"/>
      <c r="B7" s="112"/>
      <c r="C7" s="112"/>
      <c r="D7" s="112"/>
      <c r="E7" s="94"/>
    </row>
    <row r="8" spans="1:5" ht="12.75">
      <c r="A8" s="77" t="s">
        <v>264</v>
      </c>
      <c r="B8" s="77" t="s">
        <v>277</v>
      </c>
      <c r="C8" s="77" t="s">
        <v>278</v>
      </c>
      <c r="D8" s="77" t="s">
        <v>267</v>
      </c>
      <c r="E8" s="94"/>
    </row>
    <row r="9" spans="1:5" ht="12.75">
      <c r="A9" s="85" t="s">
        <v>268</v>
      </c>
      <c r="B9" s="78"/>
      <c r="C9" s="78"/>
      <c r="D9" s="78"/>
      <c r="E9" s="94"/>
    </row>
    <row r="10" spans="1:5" ht="12.75">
      <c r="A10" s="85" t="s">
        <v>269</v>
      </c>
      <c r="B10" s="78"/>
      <c r="C10" s="78"/>
      <c r="D10" s="78"/>
      <c r="E10" s="94"/>
    </row>
    <row r="11" spans="1:5" ht="12.75">
      <c r="A11" s="85" t="s">
        <v>270</v>
      </c>
      <c r="B11" s="78"/>
      <c r="C11" s="78"/>
      <c r="D11" s="78"/>
      <c r="E11" s="94"/>
    </row>
    <row r="12" spans="1:4" ht="12.75">
      <c r="A12" s="94"/>
      <c r="B12" s="94"/>
      <c r="C12" s="94"/>
      <c r="D12" s="94"/>
    </row>
    <row r="13" spans="1:5" ht="12.75">
      <c r="A13" s="77" t="s">
        <v>264</v>
      </c>
      <c r="B13" s="77" t="s">
        <v>271</v>
      </c>
      <c r="C13" s="108" t="s">
        <v>279</v>
      </c>
      <c r="D13" s="77" t="s">
        <v>267</v>
      </c>
      <c r="E13" s="94"/>
    </row>
    <row r="14" spans="1:5" ht="12.75">
      <c r="A14" s="85" t="s">
        <v>268</v>
      </c>
      <c r="B14" s="78"/>
      <c r="C14" s="78"/>
      <c r="D14" s="78"/>
      <c r="E14" s="94"/>
    </row>
    <row r="15" spans="1:5" ht="12.75">
      <c r="A15" s="85" t="s">
        <v>269</v>
      </c>
      <c r="B15" s="78"/>
      <c r="C15" s="78"/>
      <c r="D15" s="78"/>
      <c r="E15" s="94"/>
    </row>
    <row r="16" spans="1:5" ht="12.75">
      <c r="A16" s="85" t="s">
        <v>270</v>
      </c>
      <c r="B16" s="78"/>
      <c r="C16" s="78"/>
      <c r="D16" s="78"/>
      <c r="E16" s="94"/>
    </row>
    <row r="17" spans="1:4" ht="12.75">
      <c r="A17" s="94"/>
      <c r="B17" s="94"/>
      <c r="C17" s="94"/>
      <c r="D17" s="94"/>
    </row>
    <row r="18" spans="1:5" ht="12.75">
      <c r="A18" s="77" t="s">
        <v>264</v>
      </c>
      <c r="B18" s="77" t="s">
        <v>280</v>
      </c>
      <c r="C18" s="108" t="s">
        <v>274</v>
      </c>
      <c r="D18" s="77" t="s">
        <v>267</v>
      </c>
      <c r="E18" s="94"/>
    </row>
    <row r="19" spans="1:5" ht="12.75">
      <c r="A19" s="85" t="s">
        <v>268</v>
      </c>
      <c r="B19" s="78"/>
      <c r="C19" s="78"/>
      <c r="D19" s="78"/>
      <c r="E19" s="94"/>
    </row>
    <row r="20" spans="1:5" ht="12.75">
      <c r="A20" s="85" t="s">
        <v>269</v>
      </c>
      <c r="B20" s="78"/>
      <c r="C20" s="78"/>
      <c r="D20" s="78"/>
      <c r="E20" s="94"/>
    </row>
    <row r="21" spans="1:5" ht="12.75">
      <c r="A21" s="85" t="s">
        <v>270</v>
      </c>
      <c r="B21" s="78"/>
      <c r="C21" s="78"/>
      <c r="D21" s="78"/>
      <c r="E21" s="94"/>
    </row>
    <row r="23" ht="15" customHeight="1">
      <c r="A23" s="109" t="s">
        <v>275</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281</v>
      </c>
      <c r="C5" s="114" t="s">
        <v>282</v>
      </c>
      <c r="D5" s="113" t="s">
        <v>283</v>
      </c>
    </row>
    <row r="6" spans="1:4" ht="12.75">
      <c r="A6" s="115" t="s">
        <v>284</v>
      </c>
      <c r="B6" s="116"/>
      <c r="C6" s="116"/>
      <c r="D6" s="113"/>
    </row>
    <row r="7" spans="1:4" ht="12.75">
      <c r="A7" s="117" t="s">
        <v>285</v>
      </c>
      <c r="B7" s="118"/>
      <c r="C7" s="118"/>
      <c r="D7" s="113"/>
    </row>
    <row r="8" spans="1:4" ht="12.75">
      <c r="A8" s="115" t="s">
        <v>286</v>
      </c>
      <c r="B8" s="116"/>
      <c r="C8" s="116"/>
      <c r="D8" s="113"/>
    </row>
    <row r="9" spans="1:4" ht="12.75">
      <c r="A9" s="115" t="s">
        <v>287</v>
      </c>
      <c r="B9" s="116"/>
      <c r="C9" s="116"/>
      <c r="D9" s="113"/>
    </row>
    <row r="10" spans="1:4" ht="12.75">
      <c r="A10" s="115" t="s">
        <v>288</v>
      </c>
      <c r="B10" s="116"/>
      <c r="C10" s="116"/>
      <c r="D10" s="113"/>
    </row>
    <row r="11" spans="1:4" ht="12.75">
      <c r="A11" s="115" t="s">
        <v>289</v>
      </c>
      <c r="B11" s="116"/>
      <c r="C11" s="116"/>
      <c r="D11" s="113"/>
    </row>
    <row r="12" spans="1:4" ht="12.75">
      <c r="A12" s="115" t="s">
        <v>290</v>
      </c>
      <c r="B12" s="116"/>
      <c r="C12" s="116"/>
      <c r="D12" s="113"/>
    </row>
    <row r="13" spans="1:4" s="121" customFormat="1" ht="25.5" customHeight="1">
      <c r="A13" s="119" t="s">
        <v>291</v>
      </c>
      <c r="B13" s="120">
        <f>B8+B10</f>
        <v>0</v>
      </c>
      <c r="C13" s="120">
        <f>C8+C10</f>
        <v>0</v>
      </c>
      <c r="D13" s="115" t="s">
        <v>292</v>
      </c>
    </row>
    <row r="14" spans="1:4" s="121" customFormat="1" ht="12.75">
      <c r="A14" s="119" t="s">
        <v>293</v>
      </c>
      <c r="B14" s="120">
        <f>B9+B11</f>
        <v>0</v>
      </c>
      <c r="C14" s="120">
        <f>C9+C11</f>
        <v>0</v>
      </c>
      <c r="D14" s="122" t="s">
        <v>294</v>
      </c>
    </row>
    <row r="15" spans="1:4" ht="12.75">
      <c r="A15" s="115" t="s">
        <v>295</v>
      </c>
      <c r="B15" s="116"/>
      <c r="C15" s="116"/>
      <c r="D15" s="113"/>
    </row>
    <row r="16" spans="1:4" ht="12.75">
      <c r="A16" s="115" t="s">
        <v>296</v>
      </c>
      <c r="B16" s="116"/>
      <c r="C16" s="116"/>
      <c r="D16" s="113"/>
    </row>
    <row r="17" spans="1:4" ht="12.75">
      <c r="A17" s="117" t="s">
        <v>297</v>
      </c>
      <c r="B17" s="118"/>
      <c r="C17" s="118"/>
      <c r="D17" s="113"/>
    </row>
    <row r="18" spans="1:4" ht="12.75">
      <c r="A18" s="115" t="s">
        <v>298</v>
      </c>
      <c r="B18" s="120" t="e">
        <f>B8/(B14/1000)</f>
        <v>#DIV/0!</v>
      </c>
      <c r="C18" s="120" t="e">
        <f>C8/(C14/1000)</f>
        <v>#DIV/0!</v>
      </c>
      <c r="D18" s="122"/>
    </row>
    <row r="19" spans="1:4" ht="12.75">
      <c r="A19" s="116" t="s">
        <v>299</v>
      </c>
      <c r="B19" s="123"/>
      <c r="C19" s="123"/>
      <c r="D19" s="113" t="s">
        <v>300</v>
      </c>
    </row>
    <row r="20" spans="1:4" ht="12.75">
      <c r="A20" s="115" t="s">
        <v>301</v>
      </c>
      <c r="B20" s="123"/>
      <c r="C20" s="123"/>
      <c r="D20" s="113" t="s">
        <v>300</v>
      </c>
    </row>
    <row r="21" spans="1:4" ht="12.75">
      <c r="A21" s="115" t="s">
        <v>302</v>
      </c>
      <c r="B21" s="120" t="e">
        <f>B18/B19</f>
        <v>#DIV/0!</v>
      </c>
      <c r="C21" s="120" t="e">
        <f>C18/C19</f>
        <v>#DIV/0!</v>
      </c>
      <c r="D21" s="122"/>
    </row>
    <row r="22" spans="1:4" ht="12.75">
      <c r="A22" s="115" t="s">
        <v>303</v>
      </c>
      <c r="B22" s="120" t="e">
        <f>B8/B19</f>
        <v>#DIV/0!</v>
      </c>
      <c r="C22" s="120" t="e">
        <f>C8/C19</f>
        <v>#DIV/0!</v>
      </c>
      <c r="D22" s="122"/>
    </row>
    <row r="23" spans="1:4" ht="12.75">
      <c r="A23" s="115" t="s">
        <v>304</v>
      </c>
      <c r="B23" s="120" t="e">
        <f>B8/(B19*B20)</f>
        <v>#DIV/0!</v>
      </c>
      <c r="C23" s="120" t="e">
        <f>C8/(C19*C20)</f>
        <v>#DIV/0!</v>
      </c>
      <c r="D23" s="122"/>
    </row>
    <row r="24" spans="1:4" ht="12.75">
      <c r="A24" s="117" t="s">
        <v>305</v>
      </c>
      <c r="B24" s="118"/>
      <c r="C24" s="118"/>
      <c r="D24" s="122"/>
    </row>
    <row r="25" spans="1:4" ht="28.5" customHeight="1">
      <c r="A25" s="115" t="s">
        <v>306</v>
      </c>
      <c r="B25" s="120" t="e">
        <f>B10/(B14/1000)</f>
        <v>#DIV/0!</v>
      </c>
      <c r="C25" s="120" t="e">
        <f>C10/(C14/1000)</f>
        <v>#DIV/0!</v>
      </c>
      <c r="D25" s="122"/>
    </row>
    <row r="26" spans="1:4" ht="12.75">
      <c r="A26" s="116" t="s">
        <v>307</v>
      </c>
      <c r="B26" s="123"/>
      <c r="C26" s="123"/>
      <c r="D26" s="122" t="s">
        <v>300</v>
      </c>
    </row>
    <row r="27" spans="1:4" ht="12.75">
      <c r="A27" s="115" t="s">
        <v>308</v>
      </c>
      <c r="B27" s="123"/>
      <c r="C27" s="123"/>
      <c r="D27" s="122" t="s">
        <v>300</v>
      </c>
    </row>
    <row r="28" spans="1:4" ht="12.75">
      <c r="A28" s="115" t="s">
        <v>309</v>
      </c>
      <c r="B28" s="120" t="e">
        <f>B25/B26</f>
        <v>#DIV/0!</v>
      </c>
      <c r="C28" s="120" t="e">
        <f>C25/C26</f>
        <v>#DIV/0!</v>
      </c>
      <c r="D28" s="122"/>
    </row>
    <row r="29" spans="1:4" ht="12.75">
      <c r="A29" s="115" t="s">
        <v>310</v>
      </c>
      <c r="B29" s="120" t="e">
        <f>B10/B26</f>
        <v>#DIV/0!</v>
      </c>
      <c r="C29" s="120" t="e">
        <f>C10/C26</f>
        <v>#DIV/0!</v>
      </c>
      <c r="D29" s="122"/>
    </row>
    <row r="30" spans="1:4" ht="12.75">
      <c r="A30" s="115" t="s">
        <v>311</v>
      </c>
      <c r="B30" s="120" t="e">
        <f>B10/(B26*B27)</f>
        <v>#DIV/0!</v>
      </c>
      <c r="C30" s="120" t="e">
        <f>C10/(C26*C27)</f>
        <v>#DIV/0!</v>
      </c>
      <c r="D30" s="122"/>
    </row>
    <row r="31" spans="1:4" ht="12.75">
      <c r="A31" s="117" t="s">
        <v>312</v>
      </c>
      <c r="B31" s="124"/>
      <c r="C31" s="124"/>
      <c r="D31" s="122"/>
    </row>
    <row r="32" spans="1:4" ht="12.75">
      <c r="A32" s="115" t="s">
        <v>313</v>
      </c>
      <c r="B32" s="120" t="e">
        <f>B12/(B16/1000)</f>
        <v>#DIV/0!</v>
      </c>
      <c r="C32" s="120" t="e">
        <f>C12/(C16/1000)</f>
        <v>#DIV/0!</v>
      </c>
      <c r="D32" s="122"/>
    </row>
    <row r="33" spans="1:4" ht="12.75">
      <c r="A33" s="116" t="s">
        <v>314</v>
      </c>
      <c r="B33" s="123"/>
      <c r="C33" s="123"/>
      <c r="D33" s="122" t="s">
        <v>300</v>
      </c>
    </row>
    <row r="34" spans="1:4" ht="12.75">
      <c r="A34" s="115" t="s">
        <v>315</v>
      </c>
      <c r="B34" s="123"/>
      <c r="C34" s="123"/>
      <c r="D34" s="122" t="s">
        <v>300</v>
      </c>
    </row>
    <row r="35" spans="1:4" ht="12.75">
      <c r="A35" s="115" t="s">
        <v>316</v>
      </c>
      <c r="B35" s="120" t="e">
        <f>B32/B33</f>
        <v>#DIV/0!</v>
      </c>
      <c r="C35" s="120" t="e">
        <f>C32/C33</f>
        <v>#DIV/0!</v>
      </c>
      <c r="D35" s="122"/>
    </row>
    <row r="36" spans="1:4" ht="12.75">
      <c r="A36" s="115" t="s">
        <v>317</v>
      </c>
      <c r="B36" s="120" t="e">
        <f>B12/B33</f>
        <v>#DIV/0!</v>
      </c>
      <c r="C36" s="120" t="e">
        <f>C12/C33</f>
        <v>#DIV/0!</v>
      </c>
      <c r="D36" s="122"/>
    </row>
    <row r="37" spans="1:4" ht="12.75">
      <c r="A37" s="115" t="s">
        <v>318</v>
      </c>
      <c r="B37" s="120" t="e">
        <f>B12/(B33*B34)</f>
        <v>#DIV/0!</v>
      </c>
      <c r="C37" s="120" t="e">
        <f>C12/(C33*C34)</f>
        <v>#DIV/0!</v>
      </c>
      <c r="D37" s="122"/>
    </row>
    <row r="38" spans="1:4" ht="12.75">
      <c r="A38" s="115"/>
      <c r="B38" s="115"/>
      <c r="C38" s="115"/>
      <c r="D38" s="122"/>
    </row>
    <row r="39" spans="1:4" ht="12.75" customHeight="1">
      <c r="A39" s="125" t="s">
        <v>319</v>
      </c>
      <c r="B39" s="125"/>
      <c r="C39" s="125"/>
      <c r="D39" s="126"/>
    </row>
    <row r="40" spans="1:4" ht="12.75" customHeight="1">
      <c r="A40" s="127" t="s">
        <v>263</v>
      </c>
      <c r="B40" s="127"/>
      <c r="C40" s="127"/>
      <c r="D40" s="128"/>
    </row>
    <row r="41" spans="1:4" ht="12.75">
      <c r="A41" s="127"/>
      <c r="B41" s="127"/>
      <c r="C41" s="127"/>
      <c r="D41" s="128"/>
    </row>
    <row r="42" spans="1:4" ht="12.75">
      <c r="A42" s="129" t="s">
        <v>320</v>
      </c>
      <c r="B42" s="129" t="s">
        <v>277</v>
      </c>
      <c r="C42" s="129" t="s">
        <v>266</v>
      </c>
      <c r="D42" s="122"/>
    </row>
    <row r="43" spans="1:4" ht="12.75">
      <c r="A43" s="115" t="s">
        <v>268</v>
      </c>
      <c r="B43" s="115"/>
      <c r="C43" s="115"/>
      <c r="D43" s="122"/>
    </row>
    <row r="44" spans="1:4" ht="12.75">
      <c r="A44" s="115" t="s">
        <v>269</v>
      </c>
      <c r="B44" s="115"/>
      <c r="C44" s="115"/>
      <c r="D44" s="122"/>
    </row>
    <row r="45" spans="1:4" ht="12.75">
      <c r="A45" s="115" t="s">
        <v>270</v>
      </c>
      <c r="B45" s="115"/>
      <c r="C45" s="115"/>
      <c r="D45" s="122"/>
    </row>
    <row r="46" spans="1:4" ht="12.75">
      <c r="A46" s="129" t="s">
        <v>320</v>
      </c>
      <c r="B46" s="129" t="s">
        <v>321</v>
      </c>
      <c r="C46" s="129" t="s">
        <v>272</v>
      </c>
      <c r="D46" s="122"/>
    </row>
    <row r="47" spans="1:4" ht="12.75">
      <c r="A47" s="115" t="s">
        <v>268</v>
      </c>
      <c r="B47" s="115"/>
      <c r="C47" s="115"/>
      <c r="D47" s="122"/>
    </row>
    <row r="48" spans="1:4" ht="12.75">
      <c r="A48" s="115" t="s">
        <v>269</v>
      </c>
      <c r="B48" s="115"/>
      <c r="C48" s="115"/>
      <c r="D48" s="122"/>
    </row>
    <row r="49" spans="1:4" ht="12.75">
      <c r="A49" s="115" t="s">
        <v>270</v>
      </c>
      <c r="B49" s="115"/>
      <c r="C49" s="115"/>
      <c r="D49" s="122"/>
    </row>
    <row r="50" spans="1:4" ht="12.75">
      <c r="A50" s="129" t="s">
        <v>320</v>
      </c>
      <c r="B50" s="129" t="s">
        <v>322</v>
      </c>
      <c r="C50" s="129" t="s">
        <v>323</v>
      </c>
      <c r="D50" s="122"/>
    </row>
    <row r="51" spans="1:4" ht="12.75">
      <c r="A51" s="115" t="s">
        <v>268</v>
      </c>
      <c r="B51" s="115"/>
      <c r="C51" s="115"/>
      <c r="D51" s="113"/>
    </row>
    <row r="52" spans="1:4" ht="12.75">
      <c r="A52" s="115" t="s">
        <v>269</v>
      </c>
      <c r="B52" s="115"/>
      <c r="C52" s="115"/>
      <c r="D52" s="113"/>
    </row>
    <row r="53" spans="1:4" ht="12.75">
      <c r="A53" s="115" t="s">
        <v>270</v>
      </c>
      <c r="B53" s="115"/>
      <c r="C53" s="115"/>
      <c r="D53" s="113"/>
    </row>
    <row r="54" spans="1:4" ht="12.75">
      <c r="A54" s="130" t="s">
        <v>275</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324</v>
      </c>
      <c r="B5" s="133" t="s">
        <v>58</v>
      </c>
      <c r="C5" s="134" t="s">
        <v>193</v>
      </c>
      <c r="D5" s="135" t="s">
        <v>194</v>
      </c>
      <c r="E5" s="133" t="s">
        <v>59</v>
      </c>
      <c r="F5" s="136" t="s">
        <v>193</v>
      </c>
      <c r="G5" s="134" t="s">
        <v>195</v>
      </c>
      <c r="H5" s="131"/>
      <c r="I5" s="131"/>
    </row>
    <row r="6" spans="1:9" ht="12.75">
      <c r="A6" s="137" t="s">
        <v>325</v>
      </c>
      <c r="B6" s="138"/>
      <c r="C6" s="139"/>
      <c r="D6" s="140" t="s">
        <v>212</v>
      </c>
      <c r="E6" s="138"/>
      <c r="F6" s="141"/>
      <c r="G6" s="142"/>
      <c r="H6" s="131"/>
      <c r="I6" s="131"/>
    </row>
    <row r="7" spans="1:9" ht="12.75">
      <c r="A7" s="137" t="s">
        <v>326</v>
      </c>
      <c r="B7" s="138"/>
      <c r="C7" s="139"/>
      <c r="D7" s="143" t="s">
        <v>199</v>
      </c>
      <c r="E7" s="138"/>
      <c r="F7" s="141"/>
      <c r="G7" s="142"/>
      <c r="H7" s="131"/>
      <c r="I7" s="131"/>
    </row>
    <row r="8" spans="1:9" ht="12.75">
      <c r="A8" s="137" t="s">
        <v>327</v>
      </c>
      <c r="B8" s="137"/>
      <c r="C8" s="144"/>
      <c r="D8" s="145" t="s">
        <v>328</v>
      </c>
      <c r="E8" s="137"/>
      <c r="F8" s="144"/>
      <c r="G8" s="146"/>
      <c r="I8" s="131"/>
    </row>
    <row r="9" spans="1:9" ht="12.75">
      <c r="A9" s="137" t="s">
        <v>329</v>
      </c>
      <c r="B9" s="137"/>
      <c r="C9" s="144"/>
      <c r="D9" s="147" t="s">
        <v>201</v>
      </c>
      <c r="E9" s="137"/>
      <c r="F9" s="144"/>
      <c r="G9" s="146"/>
      <c r="I9" s="131"/>
    </row>
    <row r="10" spans="1:9" ht="12.75">
      <c r="A10" s="148" t="s">
        <v>330</v>
      </c>
      <c r="B10" s="137"/>
      <c r="C10" s="144"/>
      <c r="D10" s="149" t="s">
        <v>221</v>
      </c>
      <c r="E10" s="137"/>
      <c r="F10" s="144"/>
      <c r="G10" s="146"/>
      <c r="I10" s="131"/>
    </row>
    <row r="11" spans="1:9" ht="12.75">
      <c r="A11" s="150" t="s">
        <v>331</v>
      </c>
      <c r="B11" s="150"/>
      <c r="C11" s="151"/>
      <c r="D11" s="149" t="s">
        <v>332</v>
      </c>
      <c r="E11" s="150"/>
      <c r="F11" s="151"/>
      <c r="G11" s="146"/>
      <c r="I11" s="131"/>
    </row>
    <row r="12" spans="1:9" ht="12.75">
      <c r="A12" s="152"/>
      <c r="B12" s="152"/>
      <c r="C12" s="152"/>
      <c r="D12" s="152"/>
      <c r="E12" s="152"/>
      <c r="F12" s="152"/>
      <c r="G12" s="109"/>
      <c r="I12" s="131"/>
    </row>
    <row r="13" spans="1:9" ht="41.25" customHeight="1">
      <c r="A13" s="153" t="s">
        <v>333</v>
      </c>
      <c r="B13" s="153"/>
      <c r="C13" s="153"/>
      <c r="D13" s="153"/>
      <c r="E13" s="153"/>
      <c r="F13" s="153"/>
      <c r="G13" s="153"/>
      <c r="I13" s="131"/>
    </row>
    <row r="14" spans="1:9" ht="12.75">
      <c r="A14" s="131"/>
      <c r="B14" s="131"/>
      <c r="C14" s="131"/>
      <c r="D14" s="131"/>
      <c r="E14" s="131"/>
      <c r="F14" s="131"/>
      <c r="G14" s="131"/>
      <c r="I14" s="131"/>
    </row>
    <row r="15" spans="1:9" ht="12.75">
      <c r="A15" s="109" t="s">
        <v>275</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