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<sst xmlns="http://schemas.openxmlformats.org/spreadsheetml/2006/main" count="834" uniqueCount="460">
  <si>
    <t>PHG Needs Assessment Calculator</t>
  </si>
  <si>
    <t>Cambodia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</si>
  <si>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</si>
  <si>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</si>
  <si>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</si>
  <si>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</si>
  <si>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</si>
  <si>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</si>
  <si>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</si>
  <si>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</si>
  <si>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</si>
  <si>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</si>
  <si>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</si>
  <si>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</si>
  <si>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</si>
  <si>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</si>
  <si>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</si>
  <si>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</si>
  <si>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</si>
  <si>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</si>
  <si>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</si>
  <si>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</si>
  <si>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</si>
  <si>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</si>
  <si>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</si>
  <si>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</si>
  <si>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</si>
  <si>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</si>
  <si>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</si>
  <si>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</si>
  <si>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</si>
  <si>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</si>
  <si>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</si>
  <si>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</si>
  <si>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</si>
  <si>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</si>
  <si>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</si>
  <si>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</si>
  <si>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</si>
  <si>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</si>
  <si>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</si>
  <si>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</si>
  <si>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</si>
  <si>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</si>
  <si>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</si>
  <si>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</si>
  <si>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</si>
  <si>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</si>
  <si>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</si>
  <si>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</si>
  <si>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</si>
  <si>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</si>
  <si>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</si>
  <si>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</si>
  <si>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</si>
  <si>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</si>
  <si>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</si>
  <si>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</si>
  <si>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</si>
  <si>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</si>
  <si>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</si>
  <si>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</si>
  <si>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</si>
  <si>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</si>
  <si>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</si>
  <si>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</si>
  <si>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</si>
  <si>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</si>
  <si>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</si>
  <si>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</si>
  <si>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</si>
  <si>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</si>
  <si>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</si>
  <si>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</si>
  <si>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</si>
  <si>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</si>
  <si>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</si>
  <si>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</si>
  <si>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</si>
  <si>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</si>
  <si>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</si>
  <si>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</si>
  <si>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</si>
  <si>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</si>
  <si>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</si>
  <si>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</si>
  <si>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</si>
  <si>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</si>
  <si>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</si>
  <si>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</si>
  <si>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</si>
  <si>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</si>
  <si>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</si>
  <si>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</si>
  <si>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17.91</t>
  </si>
  <si>
    <t>WHO, 2009</t>
  </si>
  <si>
    <t>Total births in 1000s (LB+SB) per year</t>
  </si>
  <si>
    <t>Infant mortality rate: infant deaths / 1000 LB / year</t>
  </si>
  <si>
    <t>Under-5 mortality rate: U5 deaths / 1000 LB / year</t>
  </si>
  <si>
    <t>Percentage births in women &gt;35 years</t>
  </si>
  <si>
    <t>Life expectancy at birth (yrs)</t>
  </si>
  <si>
    <t>63.13</t>
  </si>
  <si>
    <t xml:space="preserve">% of marriages consanguineous </t>
  </si>
  <si>
    <t>Maternal health</t>
  </si>
  <si>
    <t>Prenatal visits – at least 1 visit (%)</t>
  </si>
  <si>
    <t>89.1</t>
  </si>
  <si>
    <t>Prenatal visits – at least 4 visits (%)</t>
  </si>
  <si>
    <t>59.4</t>
  </si>
  <si>
    <t>Births attended by skilled health personnel (%)</t>
  </si>
  <si>
    <t>71</t>
  </si>
  <si>
    <t>Contraception prevalence rate (%)</t>
  </si>
  <si>
    <t>50.5</t>
  </si>
  <si>
    <t>Unmet need for family planning (%)</t>
  </si>
  <si>
    <t>25.1</t>
  </si>
  <si>
    <t>WHO, 2005</t>
  </si>
  <si>
    <t>Total fertility rate</t>
  </si>
  <si>
    <t>2.51</t>
  </si>
  <si>
    <t>% home births</t>
  </si>
  <si>
    <t>% births at health care services</t>
  </si>
  <si>
    <t>53.80</t>
  </si>
  <si>
    <t>Newborn health</t>
  </si>
  <si>
    <t>Number of neonatal examinations by SBA / trained staff</t>
  </si>
  <si>
    <t>% neonatal examinations by SBA/ trained staff</t>
  </si>
  <si>
    <t>Socio-economic indicators</t>
  </si>
  <si>
    <t>Gross national income per capita (PPP int. $)</t>
  </si>
  <si>
    <t>2260</t>
  </si>
  <si>
    <t>% population living on &lt; US$1 per day</t>
  </si>
  <si>
    <t>40.2</t>
  </si>
  <si>
    <t>Birth registration coverage (%)</t>
  </si>
  <si>
    <t>62.1</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</si>
  <si>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</si>
  <si>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</si>
  <si>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</si>
  <si>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</si>
  <si>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</si>
  <si>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</si>
  <si>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</si>
  <si>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</si>
  <si>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</si>
  <si>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</si>
  <si>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</si>
  <si>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134.9</t>
  </si>
  <si>
    <t>WHO 2011</t>
  </si>
  <si>
    <t>Total expenditure on health as percentage of GDP</t>
  </si>
  <si>
    <t>5.7</t>
  </si>
  <si>
    <t xml:space="preserve">Per capita government expenditure on health (PPP int. $) </t>
  </si>
  <si>
    <t>30.3</t>
  </si>
  <si>
    <t xml:space="preserve">External resources for health as percentage of total expenditure on health </t>
  </si>
  <si>
    <t>15.8</t>
  </si>
  <si>
    <t xml:space="preserve">General government expenditure on health as percentage of total expenditure on health  </t>
  </si>
  <si>
    <t>22.4</t>
  </si>
  <si>
    <t xml:space="preserve">Out-of-pocket expenditure as percentage of private expenditure on health </t>
  </si>
  <si>
    <t>73.4</t>
  </si>
  <si>
    <t xml:space="preserve">Private expenditure on health as percentage of total expenditure on health </t>
  </si>
  <si>
    <t>77.6</t>
  </si>
  <si>
    <t xml:space="preserve">General government expenditure on health as percentage of total government expenditure </t>
  </si>
  <si>
    <t>6.3</t>
  </si>
  <si>
    <t>Health Workforce</t>
  </si>
  <si>
    <t>Number of nursing and midwifery personnel</t>
  </si>
  <si>
    <t>11736</t>
  </si>
  <si>
    <t>WHO, 2008</t>
  </si>
  <si>
    <t xml:space="preserve">Nursing and midwifery personnel density (per 10,000 population)  </t>
  </si>
  <si>
    <t>7.9</t>
  </si>
  <si>
    <t>Number of physicians</t>
  </si>
  <si>
    <t>3393</t>
  </si>
  <si>
    <t xml:space="preserve">Physician density (per 10 000 population) </t>
  </si>
  <si>
    <t>2.27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</si>
  <si>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</si>
  <si>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</si>
  <si>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</si>
  <si>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</si>
  <si>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</si>
  <si>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</si>
  <si>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</si>
  <si>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</si>
  <si>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</si>
  <si>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</si>
  <si>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</si>
  <si>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</si>
  <si>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</si>
  <si>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</si>
  <si>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</si>
  <si>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</si>
  <si>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</si>
  <si>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</si>
  <si>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</si>
  <si>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</si>
  <si>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</si>
  <si>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</si>
  <si>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</si>
  <si>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</si>
  <si>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</si>
  <si>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</si>
  <si>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</si>
  <si>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</si>
  <si>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</si>
  <si>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</si>
  <si>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</si>
  <si>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</si>
  <si>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</si>
  <si>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</si>
  <si>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</si>
  <si>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</si>
  <si>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</si>
  <si>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</si>
  <si>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</si>
  <si>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</si>
  <si>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</si>
  <si>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0.28</t>
  </si>
  <si>
    <t>1-4 year olds</t>
  </si>
  <si>
    <t>5-14 year olds</t>
  </si>
  <si>
    <t>15-44 year olds</t>
  </si>
  <si>
    <t>45+ year olds</t>
  </si>
  <si>
    <t>Number of cases by age group</t>
  </si>
  <si>
    <t>Annual live births</t>
  </si>
  <si>
    <t>80</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</si>
  <si>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</si>
  <si>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</si>
  <si>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</si>
  <si>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</si>
  <si>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</si>
  <si>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</si>
  <si>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</si>
  <si>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</si>
  <si>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</si>
  <si>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</si>
  <si>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</si>
  <si>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</si>
  <si>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</si>
  <si>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</si>
  <si>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</si>
  <si>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</si>
  <si>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</si>
  <si>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</si>
  <si>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</si>
  <si>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</si>
  <si>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Southeast)</t>
  </si>
  <si>
    <t>0.21</t>
  </si>
  <si>
    <t>0.22</t>
  </si>
  <si>
    <t>Number of cases by age-group</t>
  </si>
  <si>
    <t>2865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</si>
  <si>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</si>
  <si>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</si>
  <si>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</si>
  <si>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</si>
  <si>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</si>
  <si>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</si>
  <si>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</si>
  <si>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</si>
  <si>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</si>
  <si>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</si>
  <si>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</si>
  <si>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</si>
  <si>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</si>
  <si>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</si>
  <si>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</si>
  <si>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</si>
  <si>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</si>
  <si>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</si>
  <si>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</si>
  <si>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</si>
  <si>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</si>
  <si>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</si>
  <si>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</si>
  <si>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</si>
  <si>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</si>
  <si>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</si>
  <si>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</si>
  <si>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</si>
  <si>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</si>
  <si>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</si>
  <si>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</si>
  <si>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</si>
  <si>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</si>
  <si>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</si>
  <si>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</si>
  <si>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</si>
  <si>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</si>
  <si>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</si>
  <si>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</si>
  <si>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</si>
  <si>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</si>
  <si>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</si>
  <si>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</si>
  <si>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</si>
  <si>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</si>
  <si>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</si>
  <si>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</si>
  <si>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</si>
  <si>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</si>
  <si>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</si>
  <si>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</si>
  <si>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</si>
  <si>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</si>
  <si>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</si>
  <si>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</si>
  <si>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</si>
  <si>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</si>
  <si>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</si>
  <si>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</si>
  <si>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</si>
  <si>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</si>
  <si>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</si>
  <si>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</si>
  <si>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</si>
  <si>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</si>
  <si>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</si>
  <si>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</si>
  <si>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</si>
  <si>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</si>
  <si>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</si>
  <si>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</si>
  <si>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</si>
  <si>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</si>
  <si>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</si>
  <si>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</si>
  <si>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</si>
  <si>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</si>
  <si>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</si>
  <si>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</si>
  <si>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</si>
  <si>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</si>
  <si>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</si>
  <si>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</si>
  <si>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</si>
  <si>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</si>
  <si>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</si>
  <si>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</si>
  <si>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</si>
  <si>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</si>
  <si>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</si>
  <si>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</si>
  <si>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</si>
  <si>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</si>
  <si>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</si>
  <si>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</si>
  <si>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</si>
  <si>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</si>
  <si>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</si>
  <si>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</si>
  <si>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</si>
  <si>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</si>
  <si>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</si>
  <si>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</si>
  <si>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</si>
  <si>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</si>
  <si>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</si>
  <si>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</si>
  <si>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</si>
  <si>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</si>
  <si>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</si>
  <si>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</si>
  <si>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</si>
  <si>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321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</si>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</sst>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304</v>
      </c>
      <c r="B5" s="153"/>
      <c r="C5" s="153"/>
      <c r="D5" s="153"/>
      <c r="E5" s="108"/>
    </row>
    <row r="6" ht="12.75">
      <c r="A6" s="154"/>
    </row>
    <row r="7" spans="1:4" ht="12.75">
      <c r="A7" s="106" t="s">
        <v>305</v>
      </c>
      <c r="B7" s="155" t="s">
        <v>263</v>
      </c>
      <c r="C7" s="106" t="s">
        <v>254</v>
      </c>
      <c r="D7" s="155" t="s">
        <v>306</v>
      </c>
    </row>
    <row r="8" spans="1:4" ht="12.75">
      <c r="A8" s="156" t="s">
        <v>307</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305</v>
      </c>
      <c r="B13" s="155" t="s">
        <v>308</v>
      </c>
      <c r="C13" s="106" t="s">
        <v>260</v>
      </c>
      <c r="D13" s="155" t="s">
        <v>306</v>
      </c>
    </row>
    <row r="14" spans="1:4" ht="12.75">
      <c r="A14" s="156" t="s">
        <v>307</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309</v>
      </c>
      <c r="B5" s="106" t="s">
        <v>247</v>
      </c>
      <c r="C5" s="106" t="s">
        <v>59</v>
      </c>
      <c r="D5" s="106" t="s">
        <v>248</v>
      </c>
      <c r="E5" s="106" t="s">
        <v>249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310</v>
      </c>
      <c r="B10" s="160"/>
      <c r="C10" s="160"/>
      <c r="D10" s="160"/>
      <c r="E10" s="133"/>
      <c r="F10" s="133"/>
      <c r="G10" s="133"/>
    </row>
    <row r="11" spans="1:7" ht="27" customHeight="1">
      <c r="A11" s="160" t="s">
        <v>251</v>
      </c>
      <c r="B11" s="160"/>
      <c r="C11" s="160"/>
      <c r="D11" s="160"/>
      <c r="E11" s="133"/>
      <c r="F11" s="133"/>
      <c r="G11" s="133"/>
    </row>
    <row r="12" spans="1:7" ht="12.75">
      <c r="A12" s="133"/>
      <c r="B12" s="133"/>
      <c r="C12" s="133"/>
      <c r="D12" s="133"/>
      <c r="E12" s="133"/>
      <c r="F12" s="133"/>
      <c r="G12" s="133"/>
    </row>
    <row r="13" spans="1:7" ht="12.75">
      <c r="A13" s="155" t="s">
        <v>311</v>
      </c>
      <c r="B13" s="106" t="s">
        <v>312</v>
      </c>
      <c r="C13" s="106" t="s">
        <v>313</v>
      </c>
      <c r="D13" s="155" t="s">
        <v>255</v>
      </c>
      <c r="E13" s="133"/>
      <c r="F13" s="133"/>
      <c r="G13" s="133"/>
    </row>
    <row r="14" spans="1:7" ht="12.75">
      <c r="A14" s="161" t="s">
        <v>314</v>
      </c>
      <c r="B14" s="161"/>
      <c r="C14" s="161"/>
      <c r="D14" s="161"/>
      <c r="E14" s="133"/>
      <c r="F14" s="133"/>
      <c r="G14" s="133"/>
    </row>
    <row r="15" spans="1:7" ht="12.75">
      <c r="A15" s="162" t="s">
        <v>315</v>
      </c>
      <c r="B15" s="161"/>
      <c r="C15" s="161"/>
      <c r="D15" s="161"/>
      <c r="E15" s="133"/>
      <c r="F15" s="133"/>
      <c r="G15" s="133"/>
    </row>
    <row r="16" spans="1:7" ht="12.75">
      <c r="A16" s="162" t="s">
        <v>316</v>
      </c>
      <c r="B16" s="161"/>
      <c r="C16" s="161"/>
      <c r="D16" s="161"/>
      <c r="E16" s="133"/>
      <c r="F16" s="133"/>
      <c r="G16" s="133"/>
    </row>
    <row r="17" spans="1:7" ht="12.75">
      <c r="A17" s="162" t="s">
        <v>317</v>
      </c>
      <c r="B17" s="161"/>
      <c r="C17" s="161"/>
      <c r="D17" s="161"/>
      <c r="E17" s="133"/>
      <c r="F17" s="133"/>
      <c r="G17" s="133"/>
    </row>
    <row r="18" spans="1:7" ht="12.75">
      <c r="A18" s="161" t="s">
        <v>318</v>
      </c>
      <c r="B18" s="161"/>
      <c r="C18" s="161"/>
      <c r="D18" s="161"/>
      <c r="E18" s="133"/>
      <c r="F18" s="133"/>
      <c r="G18" s="133"/>
    </row>
    <row r="19" spans="1:7" ht="12.75">
      <c r="A19" s="162" t="s">
        <v>315</v>
      </c>
      <c r="B19" s="161"/>
      <c r="C19" s="161"/>
      <c r="D19" s="161"/>
      <c r="E19" s="133"/>
      <c r="F19" s="133"/>
      <c r="G19" s="133"/>
    </row>
    <row r="20" spans="1:7" ht="12.75">
      <c r="A20" s="162" t="s">
        <v>316</v>
      </c>
      <c r="B20" s="161"/>
      <c r="C20" s="161"/>
      <c r="D20" s="161"/>
      <c r="E20" s="133"/>
      <c r="F20" s="133"/>
      <c r="G20" s="133"/>
    </row>
    <row r="21" spans="1:7" ht="12.75">
      <c r="A21" s="162" t="s">
        <v>317</v>
      </c>
      <c r="B21" s="161"/>
      <c r="C21" s="161"/>
      <c r="D21" s="161"/>
      <c r="E21" s="133"/>
      <c r="F21" s="133"/>
      <c r="G21" s="133"/>
    </row>
    <row r="22" spans="1:7" ht="12.75">
      <c r="A22" s="161" t="s">
        <v>319</v>
      </c>
      <c r="B22" s="161"/>
      <c r="C22" s="161"/>
      <c r="D22" s="161"/>
      <c r="E22" s="133"/>
      <c r="F22" s="133"/>
      <c r="G22" s="133"/>
    </row>
    <row r="23" spans="1:7" ht="12.75">
      <c r="A23" s="162" t="s">
        <v>315</v>
      </c>
      <c r="B23" s="161"/>
      <c r="C23" s="161"/>
      <c r="D23" s="161"/>
      <c r="E23" s="133"/>
      <c r="F23" s="133"/>
      <c r="G23" s="133"/>
    </row>
    <row r="24" spans="1:7" ht="12.75">
      <c r="A24" s="162" t="s">
        <v>316</v>
      </c>
      <c r="B24" s="161"/>
      <c r="C24" s="161"/>
      <c r="D24" s="161"/>
      <c r="E24" s="133"/>
      <c r="F24" s="133"/>
      <c r="G24" s="133"/>
    </row>
    <row r="25" spans="1:7" ht="12.75">
      <c r="A25" s="162" t="s">
        <v>317</v>
      </c>
      <c r="B25" s="161"/>
      <c r="C25" s="161"/>
      <c r="D25" s="161"/>
      <c r="E25" s="133"/>
      <c r="F25" s="133"/>
      <c r="G25" s="133"/>
    </row>
    <row r="26" spans="1:7" ht="12.75">
      <c r="A26" s="161" t="s">
        <v>320</v>
      </c>
      <c r="B26" s="161"/>
      <c r="C26" s="161"/>
      <c r="D26" s="161"/>
      <c r="E26" s="133"/>
      <c r="F26" s="133"/>
      <c r="G26" s="133"/>
    </row>
    <row r="27" spans="1:7" ht="12.75">
      <c r="A27" s="162" t="s">
        <v>315</v>
      </c>
      <c r="B27" s="161"/>
      <c r="C27" s="161"/>
      <c r="D27" s="161"/>
      <c r="E27" s="133"/>
      <c r="F27" s="133"/>
      <c r="G27" s="133"/>
    </row>
    <row r="28" spans="1:7" ht="12.75">
      <c r="A28" s="162" t="s">
        <v>316</v>
      </c>
      <c r="B28" s="161"/>
      <c r="C28" s="161"/>
      <c r="D28" s="161"/>
      <c r="E28" s="133"/>
      <c r="F28" s="133"/>
      <c r="G28" s="133"/>
    </row>
    <row r="29" spans="1:7" ht="12.75">
      <c r="A29" s="162" t="s">
        <v>317</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321</v>
      </c>
      <c r="B5" s="163"/>
    </row>
    <row r="6" spans="1:2" ht="12.75">
      <c r="A6" s="107" t="s">
        <v>322</v>
      </c>
      <c r="B6" s="156"/>
    </row>
    <row r="7" spans="1:2" ht="12.75">
      <c r="A7" s="164" t="s">
        <v>323</v>
      </c>
      <c r="B7" s="165"/>
    </row>
    <row r="8" spans="1:2" ht="12.75">
      <c r="A8" s="166" t="s">
        <v>324</v>
      </c>
      <c r="B8" s="167"/>
    </row>
    <row r="9" spans="1:2" ht="12.75">
      <c r="A9" s="166" t="s">
        <v>325</v>
      </c>
      <c r="B9" s="167"/>
    </row>
    <row r="10" spans="1:2" ht="12.75">
      <c r="A10" s="166" t="s">
        <v>326</v>
      </c>
      <c r="B10" s="167"/>
    </row>
    <row r="11" spans="1:2" ht="12.75">
      <c r="A11" s="166" t="s">
        <v>327</v>
      </c>
      <c r="B11" s="167"/>
    </row>
    <row r="12" spans="1:2" ht="12.75">
      <c r="A12" s="166" t="s">
        <v>328</v>
      </c>
      <c r="B12" s="168" t="e">
        <f>B9/(B8/1000)</f>
        <v>#DIV/0!</v>
      </c>
    </row>
    <row r="13" spans="1:2" ht="12.75">
      <c r="A13" s="166" t="s">
        <v>329</v>
      </c>
      <c r="B13" s="168" t="e">
        <f>B10/(B8/1000)</f>
        <v>#DIV/0!</v>
      </c>
    </row>
    <row r="14" spans="1:2" ht="12.75">
      <c r="A14" s="166" t="s">
        <v>330</v>
      </c>
      <c r="B14" s="168" t="e">
        <f>B11/(B8/1000)</f>
        <v>#DIV/0!</v>
      </c>
    </row>
    <row r="15" spans="1:3" ht="12.75">
      <c r="A15" s="108"/>
      <c r="B15" s="169"/>
      <c r="C15" s="133"/>
    </row>
    <row r="16" spans="1:2" ht="12.75" customHeight="1">
      <c r="A16" s="170" t="s">
        <v>331</v>
      </c>
      <c r="B16" s="170"/>
    </row>
    <row r="17" spans="1:3" ht="12.75">
      <c r="A17" s="171"/>
      <c r="B17" s="171"/>
      <c r="C17" s="133"/>
    </row>
    <row r="18" spans="1:3" ht="17.25" customHeight="1">
      <c r="A18" s="119" t="s">
        <v>332</v>
      </c>
      <c r="B18" s="125"/>
      <c r="C18" s="172" t="s">
        <v>281</v>
      </c>
    </row>
    <row r="19" spans="1:3" ht="17.25" customHeight="1">
      <c r="A19" s="107" t="s">
        <v>333</v>
      </c>
      <c r="B19" s="125"/>
      <c r="C19" s="173" t="s">
        <v>281</v>
      </c>
    </row>
    <row r="20" spans="1:2" ht="12.75">
      <c r="A20" s="107" t="s">
        <v>334</v>
      </c>
      <c r="B20" s="168">
        <f>B19*B18</f>
        <v>0</v>
      </c>
    </row>
    <row r="21" spans="1:3" ht="12.75">
      <c r="A21" s="117" t="s">
        <v>335</v>
      </c>
      <c r="B21" s="174"/>
      <c r="C21" s="175"/>
    </row>
    <row r="22" spans="1:3" ht="12.75">
      <c r="A22" s="107" t="s">
        <v>336</v>
      </c>
      <c r="B22" s="176" t="e">
        <f>B8/B19</f>
        <v>#DIV/0!</v>
      </c>
      <c r="C22" s="175"/>
    </row>
    <row r="23" spans="1:2" ht="19.5" customHeight="1">
      <c r="A23" s="107" t="s">
        <v>337</v>
      </c>
      <c r="B23" s="176" t="e">
        <f>B9/B20</f>
        <v>#DIV/0!</v>
      </c>
    </row>
    <row r="24" spans="1:2" ht="12.75">
      <c r="A24" s="107" t="s">
        <v>338</v>
      </c>
      <c r="B24" s="176" t="e">
        <f>B10/B20</f>
        <v>#DIV/0!</v>
      </c>
    </row>
    <row r="25" spans="1:2" ht="12.75">
      <c r="A25" s="107" t="s">
        <v>339</v>
      </c>
      <c r="B25" s="176" t="e">
        <f>B11/B20</f>
        <v>#DIV/0!</v>
      </c>
    </row>
    <row r="26" spans="1:2" ht="12.75">
      <c r="A26" s="107" t="s">
        <v>340</v>
      </c>
      <c r="B26" s="176" t="e">
        <f>B23/(B22/1000)</f>
        <v>#DIV/0!</v>
      </c>
    </row>
    <row r="27" spans="1:2" ht="12.75">
      <c r="A27" s="107" t="s">
        <v>341</v>
      </c>
      <c r="B27" s="176" t="e">
        <f>B24/(B22/1000)</f>
        <v>#DIV/0!</v>
      </c>
    </row>
    <row r="28" spans="1:2" ht="12.75">
      <c r="A28" s="107"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309</v>
      </c>
      <c r="B5" s="106" t="s">
        <v>247</v>
      </c>
      <c r="C5" s="106" t="s">
        <v>59</v>
      </c>
      <c r="D5" s="106" t="s">
        <v>343</v>
      </c>
      <c r="E5" s="120" t="s">
        <v>249</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344</v>
      </c>
      <c r="B10" s="178"/>
      <c r="C10" s="178"/>
      <c r="D10" s="178"/>
      <c r="E10" s="178"/>
      <c r="F10" s="108"/>
      <c r="G10" s="108"/>
      <c r="H10" s="108"/>
      <c r="I10" s="108"/>
    </row>
    <row r="11" spans="1:9" ht="26.25" customHeight="1">
      <c r="A11" s="153" t="s">
        <v>251</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345</v>
      </c>
      <c r="C13" s="117"/>
      <c r="D13" s="117" t="s">
        <v>346</v>
      </c>
      <c r="E13" s="117"/>
      <c r="F13" s="117" t="s">
        <v>347</v>
      </c>
      <c r="G13" s="117"/>
    </row>
    <row r="14" spans="1:7" ht="12.75">
      <c r="A14" s="85" t="s">
        <v>252</v>
      </c>
      <c r="B14" s="106" t="s">
        <v>348</v>
      </c>
      <c r="C14" s="106" t="s">
        <v>349</v>
      </c>
      <c r="D14" s="106" t="s">
        <v>348</v>
      </c>
      <c r="E14" s="106" t="s">
        <v>349</v>
      </c>
      <c r="F14" s="106" t="s">
        <v>348</v>
      </c>
      <c r="G14" s="106" t="s">
        <v>349</v>
      </c>
    </row>
    <row r="15" spans="1:7" ht="12.75">
      <c r="A15" s="162" t="s">
        <v>256</v>
      </c>
      <c r="B15" s="117"/>
      <c r="C15" s="117"/>
      <c r="D15" s="117"/>
      <c r="E15" s="117"/>
      <c r="F15" s="117"/>
      <c r="G15" s="117"/>
    </row>
    <row r="16" spans="1:7" ht="12.75">
      <c r="A16" s="162" t="s">
        <v>257</v>
      </c>
      <c r="B16" s="117"/>
      <c r="C16" s="117"/>
      <c r="D16" s="117"/>
      <c r="E16" s="117"/>
      <c r="F16" s="117"/>
      <c r="G16" s="117"/>
    </row>
    <row r="17" spans="1:7" ht="12.75">
      <c r="A17" s="162" t="s">
        <v>258</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297</v>
      </c>
      <c r="B5" s="183" t="s">
        <v>57</v>
      </c>
      <c r="C5" s="183" t="s">
        <v>196</v>
      </c>
      <c r="D5" s="86" t="s">
        <v>197</v>
      </c>
      <c r="E5" s="183" t="s">
        <v>58</v>
      </c>
      <c r="F5" s="183" t="s">
        <v>196</v>
      </c>
      <c r="G5" s="183" t="s">
        <v>198</v>
      </c>
      <c r="J5" s="80"/>
    </row>
    <row r="6" spans="1:10" ht="12.75" customHeight="1">
      <c r="A6" s="184" t="s">
        <v>350</v>
      </c>
      <c r="B6" s="185"/>
      <c r="C6" s="185"/>
      <c r="D6" s="186"/>
      <c r="E6" s="185"/>
      <c r="F6" s="185"/>
      <c r="G6" s="187"/>
      <c r="J6" s="80"/>
    </row>
    <row r="7" spans="1:10" ht="12.75">
      <c r="A7" s="188" t="s">
        <v>351</v>
      </c>
      <c r="B7" s="188"/>
      <c r="C7" s="189"/>
      <c r="D7" s="190"/>
      <c r="E7" s="66"/>
      <c r="F7" s="189"/>
      <c r="G7" s="191"/>
      <c r="J7" s="80"/>
    </row>
    <row r="8" spans="1:10" ht="12.75">
      <c r="A8" s="192" t="s">
        <v>352</v>
      </c>
      <c r="B8" s="192"/>
      <c r="C8" s="193"/>
      <c r="D8" s="190" t="s">
        <v>353</v>
      </c>
      <c r="E8" s="66"/>
      <c r="F8" s="193"/>
      <c r="G8" s="191"/>
      <c r="J8" s="80"/>
    </row>
    <row r="9" spans="1:7" ht="12.75">
      <c r="A9" s="194" t="s">
        <v>354</v>
      </c>
      <c r="B9" s="194"/>
      <c r="C9" s="195"/>
      <c r="D9" s="196" t="s">
        <v>223</v>
      </c>
      <c r="E9" s="66"/>
      <c r="F9" s="195"/>
      <c r="G9" s="191"/>
    </row>
    <row r="10" spans="1:7" ht="12.75">
      <c r="A10" s="194" t="s">
        <v>355</v>
      </c>
      <c r="B10" s="194"/>
      <c r="C10" s="195"/>
      <c r="D10" s="196" t="s">
        <v>204</v>
      </c>
      <c r="E10" s="66"/>
      <c r="F10" s="195"/>
      <c r="G10" s="191"/>
    </row>
    <row r="11" spans="1:7" ht="12.75">
      <c r="A11" s="194" t="s">
        <v>356</v>
      </c>
      <c r="B11" s="194"/>
      <c r="C11" s="195"/>
      <c r="D11" s="196" t="s">
        <v>223</v>
      </c>
      <c r="E11" s="66"/>
      <c r="F11" s="195"/>
      <c r="G11" s="191"/>
    </row>
    <row r="12" spans="1:7" ht="12.75">
      <c r="A12" s="194" t="s">
        <v>357</v>
      </c>
      <c r="B12" s="194"/>
      <c r="C12" s="195"/>
      <c r="D12" s="196" t="s">
        <v>204</v>
      </c>
      <c r="E12" s="194"/>
      <c r="F12" s="195"/>
      <c r="G12" s="191"/>
    </row>
    <row r="13" spans="1:7" ht="12.75">
      <c r="A13" s="194" t="s">
        <v>358</v>
      </c>
      <c r="B13" s="194"/>
      <c r="C13" s="195"/>
      <c r="D13" s="196" t="s">
        <v>223</v>
      </c>
      <c r="E13" s="194"/>
      <c r="F13" s="195"/>
      <c r="G13" s="191"/>
    </row>
    <row r="14" spans="1:7" ht="12.75">
      <c r="A14" s="194" t="s">
        <v>359</v>
      </c>
      <c r="B14" s="194"/>
      <c r="C14" s="195"/>
      <c r="D14" s="196" t="s">
        <v>204</v>
      </c>
      <c r="E14" s="194"/>
      <c r="F14" s="195"/>
      <c r="G14" s="191"/>
    </row>
    <row r="15" spans="1:10" ht="12.75">
      <c r="A15" s="194" t="s">
        <v>360</v>
      </c>
      <c r="B15" s="192"/>
      <c r="C15" s="193"/>
      <c r="D15" s="197"/>
      <c r="E15" s="192"/>
      <c r="F15" s="193"/>
      <c r="G15" s="191"/>
      <c r="J15" s="80"/>
    </row>
    <row r="16" spans="1:10" ht="12.75">
      <c r="A16" s="198" t="s">
        <v>361</v>
      </c>
      <c r="B16" s="192"/>
      <c r="C16" s="193"/>
      <c r="D16" s="187"/>
      <c r="E16" s="192"/>
      <c r="F16" s="193"/>
      <c r="G16" s="191"/>
      <c r="J16" s="80"/>
    </row>
    <row r="17" ht="12.75">
      <c r="G17" s="199"/>
    </row>
    <row r="18" spans="1:6" ht="39.75" customHeight="1">
      <c r="A18" s="152" t="s">
        <v>362</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363</v>
      </c>
      <c r="B5" s="106" t="s">
        <v>364</v>
      </c>
      <c r="C5" s="106" t="s">
        <v>365</v>
      </c>
      <c r="D5" s="155" t="s">
        <v>306</v>
      </c>
    </row>
    <row r="6" spans="1:4" ht="12.75">
      <c r="A6" s="164" t="s">
        <v>366</v>
      </c>
      <c r="B6" s="106"/>
      <c r="C6" s="106"/>
      <c r="D6" s="155"/>
    </row>
    <row r="7" spans="1:4" ht="12.75">
      <c r="A7" s="156" t="s">
        <v>307</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367</v>
      </c>
      <c r="B12" s="106" t="s">
        <v>364</v>
      </c>
      <c r="C12" s="106" t="s">
        <v>368</v>
      </c>
      <c r="D12" s="155" t="s">
        <v>306</v>
      </c>
    </row>
    <row r="13" spans="1:4" ht="12.75">
      <c r="A13" s="164" t="s">
        <v>366</v>
      </c>
      <c r="B13" s="106"/>
      <c r="C13" s="106"/>
      <c r="D13" s="155"/>
    </row>
    <row r="14" spans="1:4" ht="12.75">
      <c r="A14" s="156" t="s">
        <v>307</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369</v>
      </c>
      <c r="B19" s="106" t="s">
        <v>364</v>
      </c>
      <c r="C19" s="106" t="s">
        <v>370</v>
      </c>
      <c r="D19" s="155" t="s">
        <v>306</v>
      </c>
    </row>
    <row r="20" spans="1:4" ht="12.75">
      <c r="A20" s="164" t="s">
        <v>366</v>
      </c>
      <c r="B20" s="106"/>
      <c r="C20" s="106"/>
      <c r="D20" s="155"/>
    </row>
    <row r="21" spans="1:4" ht="12.75">
      <c r="A21" s="156" t="s">
        <v>307</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371</v>
      </c>
      <c r="B26" s="106" t="s">
        <v>364</v>
      </c>
      <c r="C26" s="106" t="s">
        <v>372</v>
      </c>
      <c r="D26" s="155" t="s">
        <v>306</v>
      </c>
    </row>
    <row r="27" spans="1:4" ht="12.75">
      <c r="A27" s="164" t="s">
        <v>366</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373</v>
      </c>
      <c r="B5" s="106" t="s">
        <v>247</v>
      </c>
      <c r="C5" s="106" t="s">
        <v>248</v>
      </c>
      <c r="D5" s="106" t="s">
        <v>249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374</v>
      </c>
      <c r="B10" s="160"/>
      <c r="C10" s="160"/>
      <c r="D10" s="160"/>
      <c r="E10" s="133"/>
      <c r="F10" s="133"/>
      <c r="G10" s="133"/>
    </row>
    <row r="11" spans="1:7" ht="27.75" customHeight="1">
      <c r="A11" s="160" t="s">
        <v>251</v>
      </c>
      <c r="B11" s="160"/>
      <c r="C11" s="160"/>
      <c r="D11" s="160"/>
      <c r="E11" s="133"/>
      <c r="F11" s="133"/>
      <c r="G11" s="133"/>
    </row>
    <row r="12" spans="1:7" ht="12.75">
      <c r="A12" s="133"/>
      <c r="B12" s="133"/>
      <c r="C12" s="133"/>
      <c r="D12" s="133"/>
      <c r="E12" s="133"/>
      <c r="F12" s="133"/>
      <c r="G12" s="133"/>
    </row>
    <row r="13" spans="1:4" ht="12.75">
      <c r="A13" s="204"/>
      <c r="B13" s="183" t="s">
        <v>375</v>
      </c>
      <c r="C13" s="183" t="s">
        <v>196</v>
      </c>
      <c r="D13" s="183" t="s">
        <v>255</v>
      </c>
    </row>
    <row r="14" spans="1:4" ht="12.75">
      <c r="A14" s="205" t="s">
        <v>315</v>
      </c>
      <c r="B14" s="163"/>
      <c r="C14" s="206"/>
      <c r="D14" s="117"/>
    </row>
    <row r="15" spans="1:4" ht="12.75">
      <c r="A15" s="205" t="s">
        <v>316</v>
      </c>
      <c r="B15" s="163"/>
      <c r="C15" s="206"/>
      <c r="D15" s="117"/>
    </row>
    <row r="16" spans="1:4" ht="12.75">
      <c r="A16" s="207" t="s">
        <v>317</v>
      </c>
      <c r="B16" s="163"/>
      <c r="C16" s="206"/>
      <c r="D16" s="117"/>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309</v>
      </c>
      <c r="B5" s="106" t="s">
        <v>247</v>
      </c>
      <c r="C5" s="106" t="s">
        <v>343</v>
      </c>
      <c r="D5" s="120" t="s">
        <v>249</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344</v>
      </c>
      <c r="B10" s="153"/>
      <c r="C10" s="153"/>
      <c r="D10" s="153"/>
      <c r="E10" s="108"/>
      <c r="F10" s="108"/>
      <c r="G10" s="108"/>
      <c r="H10" s="108"/>
      <c r="I10" s="108"/>
    </row>
    <row r="11" spans="1:9" s="80" customFormat="1" ht="26.25" customHeight="1">
      <c r="A11" s="153" t="s">
        <v>251</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375</v>
      </c>
      <c r="C13" s="183" t="s">
        <v>196</v>
      </c>
      <c r="D13" s="183" t="s">
        <v>255</v>
      </c>
    </row>
    <row r="14" spans="1:4" s="80" customFormat="1" ht="12.75">
      <c r="A14" s="211" t="s">
        <v>315</v>
      </c>
      <c r="B14" s="163"/>
      <c r="C14" s="206"/>
      <c r="D14" s="117"/>
    </row>
    <row r="15" spans="1:4" s="80" customFormat="1" ht="12.75">
      <c r="A15" s="205" t="s">
        <v>316</v>
      </c>
      <c r="B15" s="163"/>
      <c r="C15" s="206"/>
      <c r="D15" s="117"/>
    </row>
    <row r="16" spans="1:4" s="80" customFormat="1" ht="12.75">
      <c r="A16" s="207" t="s">
        <v>317</v>
      </c>
      <c r="B16" s="163"/>
      <c r="C16" s="206"/>
      <c r="D16" s="117"/>
    </row>
    <row r="17" spans="1:4" s="80" customFormat="1" ht="12.75">
      <c r="A17" s="150"/>
      <c r="B17" s="212"/>
      <c r="C17" s="213"/>
      <c r="D17" s="213"/>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377</v>
      </c>
    </row>
    <row r="4" ht="12.75"/>
    <row r="5" spans="1:8" ht="12.75">
      <c r="A5" s="214" t="s">
        <v>378</v>
      </c>
      <c r="B5" s="214" t="s">
        <v>379</v>
      </c>
      <c r="C5" s="215" t="s">
        <v>196</v>
      </c>
      <c r="D5" s="214" t="s">
        <v>380</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381</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376</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305</v>
      </c>
      <c r="B5" s="106" t="s">
        <v>382</v>
      </c>
      <c r="C5" s="106" t="s">
        <v>383</v>
      </c>
      <c r="D5" s="106" t="s">
        <v>384</v>
      </c>
      <c r="E5" s="155" t="s">
        <v>306</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376</v>
      </c>
      <c r="B11" s="160"/>
      <c r="C11" s="160"/>
      <c r="D11" s="160"/>
    </row>
    <row r="13" ht="12.75">
      <c r="A13" s="80" t="s">
        <v>385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785753</v>
      </c>
      <c r="C12" s="29">
        <v>757833</v>
      </c>
      <c r="D12" s="29">
        <v>1543586</v>
      </c>
      <c r="E12" s="30"/>
      <c r="F12" s="30"/>
      <c r="G12" s="31">
        <f>E12+F12</f>
        <v>0</v>
      </c>
      <c r="H12" s="30"/>
      <c r="I12" s="30"/>
      <c r="J12" s="31">
        <f>H12+I12</f>
        <v>0</v>
      </c>
    </row>
    <row r="13" spans="1:10" ht="12.75">
      <c r="A13" s="28" t="s">
        <v>64</v>
      </c>
      <c r="B13" s="29">
        <v>719988</v>
      </c>
      <c r="C13" s="29">
        <v>688690</v>
      </c>
      <c r="D13" s="29">
        <v>1408678</v>
      </c>
      <c r="E13" s="30"/>
      <c r="F13" s="30"/>
      <c r="G13" s="31">
        <f>E13+F13</f>
        <v>0</v>
      </c>
      <c r="H13" s="30"/>
      <c r="I13" s="30"/>
      <c r="J13" s="31">
        <f>H13+I13</f>
        <v>0</v>
      </c>
    </row>
    <row r="14" spans="1:10" ht="12.75">
      <c r="A14" s="28" t="s">
        <v>65</v>
      </c>
      <c r="B14" s="29">
        <v>821106</v>
      </c>
      <c r="C14" s="29">
        <v>781928</v>
      </c>
      <c r="D14" s="29">
        <v>1603034</v>
      </c>
      <c r="E14" s="30"/>
      <c r="F14" s="30"/>
      <c r="G14" s="31">
        <f>E14+F14</f>
        <v>0</v>
      </c>
      <c r="H14" s="30"/>
      <c r="I14" s="30"/>
      <c r="J14" s="31">
        <f>H14+I14</f>
        <v>0</v>
      </c>
    </row>
    <row r="15" spans="1:10" ht="12.75">
      <c r="A15" s="28" t="s">
        <v>66</v>
      </c>
      <c r="B15" s="29">
        <v>893186</v>
      </c>
      <c r="C15" s="29">
        <v>837129</v>
      </c>
      <c r="D15" s="29">
        <v>1730315</v>
      </c>
      <c r="E15" s="30"/>
      <c r="F15" s="30"/>
      <c r="G15" s="31">
        <f>E15+F15</f>
        <v>0</v>
      </c>
      <c r="H15" s="30"/>
      <c r="I15" s="30"/>
      <c r="J15" s="31">
        <f>H15+I15</f>
        <v>0</v>
      </c>
    </row>
    <row r="16" spans="1:10" ht="12.75">
      <c r="A16" s="28" t="s">
        <v>67</v>
      </c>
      <c r="B16" s="29">
        <v>787876</v>
      </c>
      <c r="C16" s="29">
        <v>770050</v>
      </c>
      <c r="D16" s="29">
        <v>1557926</v>
      </c>
      <c r="E16" s="30"/>
      <c r="F16" s="30"/>
      <c r="G16" s="31">
        <f>E16+F16</f>
        <v>0</v>
      </c>
      <c r="H16" s="30"/>
      <c r="I16" s="30"/>
      <c r="J16" s="31">
        <f>H16+I16</f>
        <v>0</v>
      </c>
    </row>
    <row r="17" spans="1:10" ht="12.75">
      <c r="A17" s="28" t="s">
        <v>68</v>
      </c>
      <c r="B17" s="29">
        <v>662827</v>
      </c>
      <c r="C17" s="29">
        <v>699874</v>
      </c>
      <c r="D17" s="29">
        <v>1362701</v>
      </c>
      <c r="E17" s="30"/>
      <c r="F17" s="30"/>
      <c r="G17" s="31">
        <f>E17+F17</f>
        <v>0</v>
      </c>
      <c r="H17" s="30"/>
      <c r="I17" s="30"/>
      <c r="J17" s="31">
        <f>H17+I17</f>
        <v>0</v>
      </c>
    </row>
    <row r="18" spans="1:10" ht="12.75">
      <c r="A18" s="28" t="s">
        <v>69</v>
      </c>
      <c r="B18" s="29">
        <v>504466</v>
      </c>
      <c r="C18" s="29">
        <v>526198</v>
      </c>
      <c r="D18" s="29">
        <v>1030664</v>
      </c>
      <c r="E18" s="30"/>
      <c r="F18" s="30"/>
      <c r="G18" s="31">
        <f>E18+F18</f>
        <v>0</v>
      </c>
      <c r="H18" s="30"/>
      <c r="I18" s="30"/>
      <c r="J18" s="31">
        <f>H18+I18</f>
        <v>0</v>
      </c>
    </row>
    <row r="19" spans="1:10" ht="12.75">
      <c r="A19" s="28" t="s">
        <v>70</v>
      </c>
      <c r="B19" s="29">
        <v>347955</v>
      </c>
      <c r="C19" s="29">
        <v>373208</v>
      </c>
      <c r="D19" s="29">
        <v>721163</v>
      </c>
      <c r="E19" s="30"/>
      <c r="F19" s="30"/>
      <c r="G19" s="31">
        <f>E19+F19</f>
        <v>0</v>
      </c>
      <c r="H19" s="30"/>
      <c r="I19" s="30"/>
      <c r="J19" s="31">
        <f>H19+I19</f>
        <v>0</v>
      </c>
    </row>
    <row r="20" spans="1:10" ht="12.75">
      <c r="A20" s="28" t="s">
        <v>71</v>
      </c>
      <c r="B20" s="29">
        <v>403655</v>
      </c>
      <c r="C20" s="29">
        <v>441857</v>
      </c>
      <c r="D20" s="29">
        <v>845512</v>
      </c>
      <c r="E20" s="30"/>
      <c r="F20" s="30"/>
      <c r="G20" s="31">
        <f>E20+F20</f>
        <v>0</v>
      </c>
      <c r="H20" s="30"/>
      <c r="I20" s="30"/>
      <c r="J20" s="31">
        <f>H20+I20</f>
        <v>0</v>
      </c>
    </row>
    <row r="21" spans="1:10" ht="12.75">
      <c r="A21" s="28" t="s">
        <v>72</v>
      </c>
      <c r="B21" s="29">
        <v>330728</v>
      </c>
      <c r="C21" s="29">
        <v>382594</v>
      </c>
      <c r="D21" s="29">
        <v>713322</v>
      </c>
      <c r="E21" s="30"/>
      <c r="F21" s="30"/>
      <c r="G21" s="31">
        <f>E21+F21</f>
        <v>0</v>
      </c>
      <c r="H21" s="30"/>
      <c r="I21" s="30"/>
      <c r="J21" s="31">
        <f>H21+I21</f>
        <v>0</v>
      </c>
    </row>
    <row r="22" spans="1:10" ht="12.75">
      <c r="A22" s="28" t="s">
        <v>73</v>
      </c>
      <c r="B22" s="29">
        <v>259648</v>
      </c>
      <c r="C22" s="29">
        <v>335431</v>
      </c>
      <c r="D22" s="29">
        <v>595079</v>
      </c>
      <c r="E22" s="30"/>
      <c r="F22" s="30"/>
      <c r="G22" s="31">
        <f>E22+F22</f>
        <v>0</v>
      </c>
      <c r="H22" s="30"/>
      <c r="I22" s="30"/>
      <c r="J22" s="31">
        <f>H22+I22</f>
        <v>0</v>
      </c>
    </row>
    <row r="23" spans="1:10" ht="12.75">
      <c r="A23" s="28" t="s">
        <v>74</v>
      </c>
      <c r="B23" s="29">
        <v>175695</v>
      </c>
      <c r="C23" s="29">
        <v>268566</v>
      </c>
      <c r="D23" s="29">
        <v>444261</v>
      </c>
      <c r="E23" s="30"/>
      <c r="F23" s="30"/>
      <c r="G23" s="31">
        <f>E23+F23</f>
        <v>0</v>
      </c>
      <c r="H23" s="30"/>
      <c r="I23" s="30"/>
      <c r="J23" s="31">
        <f>H23+I23</f>
        <v>0</v>
      </c>
    </row>
    <row r="24" spans="1:10" ht="12.75">
      <c r="A24" s="28" t="s">
        <v>75</v>
      </c>
      <c r="B24" s="29">
        <v>141405</v>
      </c>
      <c r="C24" s="29">
        <v>196123</v>
      </c>
      <c r="D24" s="29">
        <v>337528</v>
      </c>
      <c r="E24" s="30"/>
      <c r="F24" s="30"/>
      <c r="G24" s="31">
        <f>E24+F24</f>
        <v>0</v>
      </c>
      <c r="H24" s="30"/>
      <c r="I24" s="30"/>
      <c r="J24" s="31">
        <f>H24+I24</f>
        <v>0</v>
      </c>
    </row>
    <row r="25" spans="1:10" ht="12.75">
      <c r="A25" s="28" t="s">
        <v>76</v>
      </c>
      <c r="B25" s="29">
        <v>254403</v>
      </c>
      <c r="C25" s="29">
        <v>373103</v>
      </c>
      <c r="D25" s="29">
        <v>627506</v>
      </c>
      <c r="E25" s="30"/>
      <c r="F25" s="30"/>
      <c r="G25" s="31">
        <f>E25+F25</f>
        <v>0</v>
      </c>
      <c r="H25" s="30"/>
      <c r="I25" s="30"/>
      <c r="J25" s="31">
        <f>H25+I25</f>
        <v>0</v>
      </c>
    </row>
    <row r="26" spans="1:10" ht="12.75">
      <c r="A26" s="28" t="s">
        <v>62</v>
      </c>
      <c r="B26" s="31">
        <f>SUM(B12:B25)</f>
        <v>7088691</v>
      </c>
      <c r="C26" s="31">
        <f>SUM(C12:C25)</f>
        <v>7432584</v>
      </c>
      <c r="D26" s="29">
        <v>14521275</v>
      </c>
      <c r="E26" s="31">
        <f>SUM(E12:E25)</f>
        <v>0</v>
      </c>
      <c r="F26" s="31">
        <f>SUM(F12:F25)</f>
        <v>0</v>
      </c>
      <c r="G26" s="31">
        <f>E26+F26</f>
        <v>0</v>
      </c>
      <c r="H26" s="31">
        <f>SUM(H12:H25)</f>
        <v>0</v>
      </c>
      <c r="I26" s="31">
        <f>SUM(I12:I25)</f>
        <v>0</v>
      </c>
      <c r="J26" s="31">
        <f>H26+I26</f>
        <v>0</v>
      </c>
    </row>
    <row r="27" spans="1:10" ht="12.75">
      <c r="A27" s="32" t="s">
        <v>77</v>
      </c>
      <c r="B27" s="33"/>
      <c r="C27" s="34">
        <f>SUM(C15:C20)</f>
        <v>3648316</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317.179</v>
      </c>
      <c r="C41" s="45" t="s">
        <v>92</v>
      </c>
      <c r="D41" s="46"/>
      <c r="E41" s="47"/>
      <c r="F41" s="46"/>
      <c r="G41" s="47"/>
    </row>
    <row r="42" spans="1:7" s="48" customFormat="1" ht="12.75" customHeight="1">
      <c r="A42" s="28" t="s">
        <v>97</v>
      </c>
      <c r="B42" s="44">
        <v>36.2</v>
      </c>
      <c r="C42" s="45" t="s">
        <v>92</v>
      </c>
      <c r="D42" s="46"/>
      <c r="E42" s="47"/>
      <c r="F42" s="46"/>
      <c r="G42" s="47"/>
    </row>
    <row r="43" spans="1:7" s="48" customFormat="1" ht="12.75" customHeight="1">
      <c r="A43" s="43" t="s">
        <v>98</v>
      </c>
      <c r="B43" s="44">
        <v>42.5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386</v>
      </c>
    </row>
    <row r="5" spans="1:2" ht="12.75">
      <c r="A5" s="62" t="s">
        <v>387</v>
      </c>
      <c r="B5" s="232"/>
    </row>
    <row r="6" spans="1:2" ht="12.75">
      <c r="A6" s="233" t="s">
        <v>388</v>
      </c>
      <c r="B6" s="233"/>
    </row>
    <row r="7" spans="1:3" ht="12.75">
      <c r="A7" s="234" t="s">
        <v>389</v>
      </c>
      <c r="B7" s="234"/>
      <c r="C7" s="235" t="s">
        <v>281</v>
      </c>
    </row>
    <row r="8" spans="1:3" ht="24.75" customHeight="1">
      <c r="A8" s="234" t="s">
        <v>390</v>
      </c>
      <c r="B8" s="234"/>
      <c r="C8" s="236" t="s">
        <v>281</v>
      </c>
    </row>
    <row r="9" spans="1:3" ht="12.75">
      <c r="A9" s="234" t="s">
        <v>391</v>
      </c>
      <c r="B9" s="234"/>
      <c r="C9" s="237" t="s">
        <v>281</v>
      </c>
    </row>
    <row r="10" spans="1:2" ht="12.75">
      <c r="A10" s="233" t="s">
        <v>392</v>
      </c>
      <c r="B10" s="233"/>
    </row>
    <row r="11" spans="1:2" ht="12.75">
      <c r="A11" s="62" t="s">
        <v>393</v>
      </c>
      <c r="B11" s="238">
        <f>B7*B8*B9</f>
        <v>0</v>
      </c>
    </row>
    <row r="12" spans="1:2" ht="12.75">
      <c r="A12" s="62" t="s">
        <v>394</v>
      </c>
      <c r="B12" s="238">
        <f>B5-(B11*B5)</f>
        <v>0</v>
      </c>
    </row>
    <row r="13" spans="1:3" ht="12.75">
      <c r="A13" s="66"/>
      <c r="B13" s="66"/>
      <c r="C13" s="66"/>
    </row>
    <row r="14" spans="1:3" ht="12.75">
      <c r="A14" s="1" t="s">
        <v>133</v>
      </c>
      <c r="B14" s="66"/>
      <c r="C14" s="66"/>
    </row>
    <row r="15" spans="1:3" ht="12.75">
      <c r="A15" s="1" t="s">
        <v>395</v>
      </c>
      <c r="B15" s="66"/>
      <c r="C15" s="66"/>
    </row>
    <row r="16" spans="1:3" ht="12.75">
      <c r="A16" s="1" t="s">
        <v>396</v>
      </c>
      <c r="B16" s="66"/>
      <c r="C16" s="66"/>
    </row>
    <row r="17" spans="1:3" ht="12.75" customHeight="1">
      <c r="A17" s="239" t="s">
        <v>397</v>
      </c>
      <c r="B17" s="239"/>
      <c r="C17" s="239"/>
    </row>
    <row r="18" spans="1:3" ht="12.75">
      <c r="A18" s="66"/>
      <c r="B18" s="66"/>
      <c r="C18" s="66"/>
    </row>
    <row r="19" spans="1:3" ht="12.75" customHeight="1">
      <c r="A19" s="240" t="s">
        <v>398</v>
      </c>
      <c r="B19" s="240"/>
      <c r="C19" s="240"/>
    </row>
    <row r="20" spans="1:3" ht="12.75" customHeight="1">
      <c r="A20" s="240" t="s">
        <v>399</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400</v>
      </c>
      <c r="B3" s="82"/>
      <c r="C3" s="82"/>
      <c r="D3" s="82"/>
      <c r="E3" s="82"/>
    </row>
    <row r="5" spans="1:5" ht="12.75">
      <c r="A5" s="241" t="s">
        <v>401</v>
      </c>
      <c r="B5" s="242"/>
      <c r="C5" s="242"/>
      <c r="D5" s="242"/>
      <c r="E5" s="242"/>
    </row>
    <row r="6" spans="1:5" ht="12.75" customHeight="1">
      <c r="A6" s="243"/>
      <c r="B6" s="244" t="s">
        <v>58</v>
      </c>
      <c r="C6" s="244"/>
      <c r="D6" s="244"/>
      <c r="E6" s="245" t="s">
        <v>268</v>
      </c>
    </row>
    <row r="7" spans="1:5" ht="27.75" customHeight="1">
      <c r="A7" s="246" t="s">
        <v>297</v>
      </c>
      <c r="B7" s="247" t="s">
        <v>402</v>
      </c>
      <c r="C7" s="247" t="s">
        <v>403</v>
      </c>
      <c r="D7" s="247" t="s">
        <v>404</v>
      </c>
      <c r="E7" s="248"/>
    </row>
    <row r="8" spans="1:5" ht="12.75" customHeight="1">
      <c r="A8" s="247" t="s">
        <v>405</v>
      </c>
      <c r="B8" s="249">
        <f>'CHT-E2.4'!E6</f>
        <v>0</v>
      </c>
      <c r="C8" s="250">
        <f>'CHT-E2.4'!E7</f>
        <v>0</v>
      </c>
      <c r="D8" s="251">
        <f>'CHT-E2.4'!F7</f>
        <v>0</v>
      </c>
      <c r="E8" s="252" t="s">
        <v>406</v>
      </c>
    </row>
    <row r="9" spans="1:5" ht="12.75" customHeight="1">
      <c r="A9" s="247" t="s">
        <v>407</v>
      </c>
      <c r="B9" s="250">
        <f>'CHT-E2.4'!E8</f>
        <v>0</v>
      </c>
      <c r="C9" s="250">
        <f>'CHT-E2.4'!E9</f>
        <v>0</v>
      </c>
      <c r="D9" s="251">
        <f>'CHT-E2.4'!F9</f>
        <v>0</v>
      </c>
      <c r="E9" s="253" t="s">
        <v>406</v>
      </c>
    </row>
    <row r="10" spans="1:5" ht="12.75" customHeight="1">
      <c r="A10" s="247" t="s">
        <v>408</v>
      </c>
      <c r="B10" s="249">
        <f>'CHT-E2.4'!E6+'CHT-E2.4'!E8</f>
        <v>0</v>
      </c>
      <c r="C10" s="250">
        <f>('CHT-E2.4'!E7+'CHT-E2.4'!E9)</f>
        <v>0</v>
      </c>
      <c r="D10" s="254"/>
      <c r="E10" s="253" t="s">
        <v>406</v>
      </c>
    </row>
    <row r="11" spans="1:5" ht="12.75" customHeight="1">
      <c r="A11" s="247" t="s">
        <v>409</v>
      </c>
      <c r="B11" s="250">
        <f>'CHT-E1.1'!E19</f>
        <v>0</v>
      </c>
      <c r="C11" s="250">
        <f>'CHT-E1.1'!E11</f>
        <v>0</v>
      </c>
      <c r="D11" s="251">
        <f>'CHT-E1.1'!F11</f>
        <v>0</v>
      </c>
      <c r="E11" s="255" t="s">
        <v>410</v>
      </c>
    </row>
    <row r="12" spans="1:5" ht="12.75">
      <c r="A12" s="256"/>
      <c r="B12" s="256"/>
      <c r="C12" s="256"/>
      <c r="D12" s="256"/>
      <c r="E12" s="256"/>
    </row>
    <row r="13" spans="1:5" ht="12.75">
      <c r="A13" s="241" t="s">
        <v>411</v>
      </c>
      <c r="B13" s="242"/>
      <c r="C13" s="242"/>
      <c r="D13" s="242"/>
      <c r="E13" s="242"/>
    </row>
    <row r="14" spans="1:5" ht="12.75" customHeight="1">
      <c r="A14" s="243"/>
      <c r="B14" s="244" t="s">
        <v>58</v>
      </c>
      <c r="C14" s="244"/>
      <c r="D14" s="244"/>
      <c r="E14" s="245" t="s">
        <v>268</v>
      </c>
    </row>
    <row r="15" spans="1:5" ht="27" customHeight="1">
      <c r="A15" s="246" t="s">
        <v>297</v>
      </c>
      <c r="B15" s="247" t="s">
        <v>402</v>
      </c>
      <c r="C15" s="247" t="s">
        <v>412</v>
      </c>
      <c r="D15" s="247" t="s">
        <v>413</v>
      </c>
      <c r="E15" s="248"/>
    </row>
    <row r="16" spans="1:5" ht="12.75" customHeight="1">
      <c r="A16" s="247" t="s">
        <v>414</v>
      </c>
      <c r="B16" s="249">
        <f>'CHT-E3.4'!E7</f>
        <v>0</v>
      </c>
      <c r="C16" s="246"/>
      <c r="D16" s="246"/>
      <c r="E16" s="252" t="s">
        <v>415</v>
      </c>
    </row>
    <row r="17" spans="1:5" ht="12.75" customHeight="1">
      <c r="A17" s="247" t="s">
        <v>416</v>
      </c>
      <c r="B17" s="249">
        <f>'CHT-E3.4'!E9</f>
        <v>0</v>
      </c>
      <c r="C17" s="249">
        <f>'CHT-E3.4'!E10</f>
        <v>0</v>
      </c>
      <c r="D17" s="251">
        <f>'CHT-E3.4'!F10</f>
        <v>0</v>
      </c>
      <c r="E17" s="253" t="s">
        <v>415</v>
      </c>
    </row>
    <row r="18" spans="1:5" ht="12.75" customHeight="1">
      <c r="A18" s="247" t="s">
        <v>417</v>
      </c>
      <c r="B18" s="249">
        <f>'CHT-E3.4'!E11</f>
        <v>0</v>
      </c>
      <c r="C18" s="249">
        <f>'CHT-E3.4'!E12</f>
        <v>0</v>
      </c>
      <c r="D18" s="251">
        <f>'CHT-E3.4'!F12</f>
        <v>0</v>
      </c>
      <c r="E18" s="253" t="s">
        <v>415</v>
      </c>
    </row>
    <row r="19" spans="1:5" ht="12.75" customHeight="1">
      <c r="A19" s="247" t="s">
        <v>418</v>
      </c>
      <c r="B19" s="249">
        <f>'CHT-E3.4'!E13</f>
        <v>0</v>
      </c>
      <c r="C19" s="249">
        <f>'CHT-E3.4'!E14</f>
        <v>0</v>
      </c>
      <c r="D19" s="251">
        <f>'CHT-E3.4'!F14</f>
        <v>0</v>
      </c>
      <c r="E19" s="253" t="s">
        <v>415</v>
      </c>
    </row>
    <row r="20" spans="1:5" ht="12.75" customHeight="1">
      <c r="A20" s="247" t="s">
        <v>360</v>
      </c>
      <c r="B20" s="249">
        <f>'CHT-E3.4'!E15</f>
        <v>0</v>
      </c>
      <c r="C20" s="246"/>
      <c r="D20" s="251">
        <f>'CHT-E3.4'!F15</f>
        <v>0</v>
      </c>
      <c r="E20" s="255" t="s">
        <v>415</v>
      </c>
    </row>
    <row r="22" ht="12.75">
      <c r="A22" s="257" t="s">
        <v>296</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419</v>
      </c>
    </row>
    <row r="5" spans="1:4" ht="12.75" customHeight="1">
      <c r="A5" s="258" t="s">
        <v>420</v>
      </c>
      <c r="B5" s="259" t="s">
        <v>421</v>
      </c>
      <c r="C5" s="259"/>
      <c r="D5" s="76"/>
    </row>
    <row r="6" spans="1:4" ht="12.75">
      <c r="A6" s="260" t="s">
        <v>297</v>
      </c>
      <c r="B6" s="260" t="s">
        <v>402</v>
      </c>
      <c r="C6" s="260" t="s">
        <v>422</v>
      </c>
      <c r="D6" s="76"/>
    </row>
    <row r="7" spans="1:4" ht="12.75">
      <c r="A7" s="260" t="s">
        <v>423</v>
      </c>
      <c r="B7" s="261"/>
      <c r="C7" s="261"/>
      <c r="D7" s="76"/>
    </row>
    <row r="8" spans="1:4" ht="12.75">
      <c r="A8" s="260" t="s">
        <v>424</v>
      </c>
      <c r="B8" s="261"/>
      <c r="C8" s="261"/>
      <c r="D8" s="76"/>
    </row>
    <row r="9" spans="1:4" ht="12.75">
      <c r="A9" s="262"/>
      <c r="B9" s="262"/>
      <c r="C9" s="262"/>
      <c r="D9" s="262"/>
    </row>
    <row r="10" spans="1:4" ht="12.75">
      <c r="A10" s="263" t="s">
        <v>425</v>
      </c>
      <c r="B10" s="263" t="s">
        <v>426</v>
      </c>
      <c r="C10" s="264"/>
      <c r="D10" s="264"/>
    </row>
    <row r="11" spans="1:4" ht="12.75">
      <c r="A11" s="265" t="s">
        <v>427</v>
      </c>
      <c r="B11" s="265" t="s">
        <v>428</v>
      </c>
      <c r="C11" s="265" t="s">
        <v>429</v>
      </c>
      <c r="D11" s="265" t="s">
        <v>430</v>
      </c>
    </row>
    <row r="12" spans="1:4" ht="12.75">
      <c r="A12" s="265" t="s">
        <v>431</v>
      </c>
      <c r="B12" s="265"/>
      <c r="C12" s="265"/>
      <c r="D12" s="265"/>
    </row>
    <row r="13" spans="1:4" ht="12.75">
      <c r="A13" s="265" t="s">
        <v>432</v>
      </c>
      <c r="B13" s="265"/>
      <c r="C13" s="265"/>
      <c r="D13" s="265"/>
    </row>
    <row r="14" spans="1:4" ht="12.75" customHeight="1">
      <c r="A14" s="266" t="s">
        <v>433</v>
      </c>
      <c r="B14" s="265"/>
      <c r="C14" s="265"/>
      <c r="D14" s="265"/>
    </row>
    <row r="15" spans="1:4" ht="12.75">
      <c r="A15" s="265" t="s">
        <v>434</v>
      </c>
      <c r="B15" s="265"/>
      <c r="C15" s="265"/>
      <c r="D15" s="265"/>
    </row>
    <row r="16" spans="1:4" ht="12.75">
      <c r="A16" s="262"/>
      <c r="B16" s="262"/>
      <c r="C16" s="262"/>
      <c r="D16" s="262"/>
    </row>
    <row r="17" spans="1:4" ht="12.75">
      <c r="A17" s="263" t="s">
        <v>435</v>
      </c>
      <c r="B17" s="263" t="s">
        <v>436</v>
      </c>
      <c r="C17" s="264"/>
      <c r="D17" s="264"/>
    </row>
    <row r="18" spans="1:4" ht="12.75">
      <c r="A18" s="265" t="s">
        <v>427</v>
      </c>
      <c r="B18" s="265" t="s">
        <v>428</v>
      </c>
      <c r="C18" s="265" t="s">
        <v>429</v>
      </c>
      <c r="D18" s="265" t="s">
        <v>430</v>
      </c>
    </row>
    <row r="19" spans="1:4" ht="12.75">
      <c r="A19" s="265" t="s">
        <v>431</v>
      </c>
      <c r="B19" s="265"/>
      <c r="C19" s="265"/>
      <c r="D19" s="265"/>
    </row>
    <row r="20" spans="1:4" ht="12.75">
      <c r="A20" s="265" t="s">
        <v>432</v>
      </c>
      <c r="B20" s="265"/>
      <c r="C20" s="265"/>
      <c r="D20" s="265"/>
    </row>
    <row r="21" spans="1:4" ht="12.75" customHeight="1">
      <c r="A21" s="266" t="s">
        <v>433</v>
      </c>
      <c r="B21" s="265"/>
      <c r="C21" s="265"/>
      <c r="D21" s="265"/>
    </row>
    <row r="22" spans="1:4" ht="12.75">
      <c r="A22" s="265" t="s">
        <v>434</v>
      </c>
      <c r="B22" s="265"/>
      <c r="C22" s="265"/>
      <c r="D22" s="265"/>
    </row>
    <row r="23" spans="1:4" ht="12.75">
      <c r="A23" s="262"/>
      <c r="B23" s="262"/>
      <c r="C23" s="262"/>
      <c r="D23" s="262"/>
    </row>
    <row r="24" spans="1:4" ht="12.75">
      <c r="A24" s="263" t="s">
        <v>437</v>
      </c>
      <c r="B24" s="263" t="s">
        <v>438</v>
      </c>
      <c r="C24" s="264"/>
      <c r="D24" s="264"/>
    </row>
    <row r="25" spans="1:4" ht="12.75">
      <c r="A25" s="265" t="s">
        <v>427</v>
      </c>
      <c r="B25" s="265" t="s">
        <v>428</v>
      </c>
      <c r="C25" s="265" t="s">
        <v>439</v>
      </c>
      <c r="D25" s="265" t="s">
        <v>440</v>
      </c>
    </row>
    <row r="26" spans="1:4" ht="12.75">
      <c r="A26" s="265" t="s">
        <v>441</v>
      </c>
      <c r="B26" s="265"/>
      <c r="C26" s="265"/>
      <c r="D26" s="265"/>
    </row>
    <row r="27" spans="1:4" ht="12.75">
      <c r="A27" s="265" t="s">
        <v>442</v>
      </c>
      <c r="B27" s="265"/>
      <c r="C27" s="265"/>
      <c r="D27" s="265"/>
    </row>
    <row r="28" spans="1:4" ht="12.75" customHeight="1">
      <c r="A28" s="266" t="s">
        <v>443</v>
      </c>
      <c r="B28" s="265"/>
      <c r="C28" s="265"/>
      <c r="D28" s="265"/>
    </row>
    <row r="29" spans="1:4" ht="12.75">
      <c r="A29" s="265" t="s">
        <v>434</v>
      </c>
      <c r="B29" s="265"/>
      <c r="C29" s="265"/>
      <c r="D29" s="265"/>
    </row>
    <row r="30" spans="1:4" ht="12.75">
      <c r="A30" s="262"/>
      <c r="B30" s="262"/>
      <c r="C30" s="262"/>
      <c r="D30" s="262"/>
    </row>
    <row r="31" spans="1:4" ht="12.75">
      <c r="A31" s="263" t="s">
        <v>444</v>
      </c>
      <c r="B31" s="263" t="s">
        <v>445</v>
      </c>
      <c r="C31" s="264"/>
      <c r="D31" s="264"/>
    </row>
    <row r="32" spans="1:4" ht="12.75">
      <c r="A32" s="265" t="s">
        <v>427</v>
      </c>
      <c r="B32" s="265" t="s">
        <v>428</v>
      </c>
      <c r="C32" s="265" t="s">
        <v>439</v>
      </c>
      <c r="D32" s="265" t="s">
        <v>440</v>
      </c>
    </row>
    <row r="33" spans="1:4" ht="12.75">
      <c r="A33" s="265" t="s">
        <v>441</v>
      </c>
      <c r="B33" s="265"/>
      <c r="C33" s="265"/>
      <c r="D33" s="265"/>
    </row>
    <row r="34" spans="1:4" ht="12.75">
      <c r="A34" s="265" t="s">
        <v>442</v>
      </c>
      <c r="B34" s="265"/>
      <c r="C34" s="265"/>
      <c r="D34" s="265"/>
    </row>
    <row r="35" spans="1:4" ht="12.75" customHeight="1">
      <c r="A35" s="266" t="s">
        <v>443</v>
      </c>
      <c r="B35" s="265"/>
      <c r="C35" s="265"/>
      <c r="D35" s="265"/>
    </row>
    <row r="36" spans="1:4" ht="12.75">
      <c r="A36" s="265" t="s">
        <v>434</v>
      </c>
      <c r="B36" s="265"/>
      <c r="C36" s="265"/>
      <c r="D36" s="265"/>
    </row>
    <row r="38" spans="1:5" ht="12.75">
      <c r="A38" s="267" t="s">
        <v>446</v>
      </c>
      <c r="B38" s="267" t="s">
        <v>447</v>
      </c>
      <c r="C38" s="268"/>
      <c r="D38" s="268"/>
      <c r="E38" s="268"/>
    </row>
    <row r="39" spans="1:5" ht="12.75">
      <c r="A39" s="269"/>
      <c r="B39" s="269" t="s">
        <v>448</v>
      </c>
      <c r="C39" s="269"/>
      <c r="D39" s="269" t="s">
        <v>449</v>
      </c>
      <c r="E39" s="269"/>
    </row>
    <row r="40" spans="1:5" ht="12.75">
      <c r="A40" s="265" t="s">
        <v>297</v>
      </c>
      <c r="B40" s="265" t="s">
        <v>450</v>
      </c>
      <c r="C40" s="265" t="s">
        <v>422</v>
      </c>
      <c r="D40" s="265" t="s">
        <v>450</v>
      </c>
      <c r="E40" s="265" t="s">
        <v>422</v>
      </c>
    </row>
    <row r="41" spans="1:5" ht="12.75">
      <c r="A41" s="270" t="s">
        <v>451</v>
      </c>
      <c r="B41" s="271"/>
      <c r="C41" s="271"/>
      <c r="D41" s="271"/>
      <c r="E41" s="272"/>
    </row>
    <row r="42" spans="1:5" ht="12.75">
      <c r="A42" s="265" t="s">
        <v>452</v>
      </c>
      <c r="B42" s="273">
        <f>'CHT-NA1'!B8</f>
        <v>0</v>
      </c>
      <c r="C42" s="273">
        <f>'CHT-NA1'!C8</f>
        <v>0</v>
      </c>
      <c r="D42" s="274"/>
      <c r="E42" s="274"/>
    </row>
    <row r="43" spans="1:5" ht="12.75">
      <c r="A43" s="265" t="s">
        <v>453</v>
      </c>
      <c r="B43" s="275">
        <f>'CHT-NA1'!B9</f>
        <v>0</v>
      </c>
      <c r="C43" s="275">
        <f>'CHT-NA1'!C9</f>
        <v>0</v>
      </c>
      <c r="D43" s="274"/>
      <c r="E43" s="274"/>
    </row>
    <row r="44" spans="1:5" ht="12.75">
      <c r="A44" s="265" t="s">
        <v>454</v>
      </c>
      <c r="B44" s="273">
        <f>'CHT-NA1'!B10</f>
        <v>0</v>
      </c>
      <c r="C44" s="273">
        <f>'CHT-NA1'!C10</f>
        <v>0</v>
      </c>
      <c r="D44" s="274"/>
      <c r="E44" s="274"/>
    </row>
    <row r="45" spans="1:5" ht="12.75">
      <c r="A45" s="270" t="s">
        <v>455</v>
      </c>
      <c r="B45" s="271"/>
      <c r="C45" s="271"/>
      <c r="D45" s="271"/>
      <c r="E45" s="272"/>
    </row>
    <row r="46" spans="1:5" ht="12.75">
      <c r="A46" s="265" t="s">
        <v>206</v>
      </c>
      <c r="B46" s="274"/>
      <c r="C46" s="274"/>
      <c r="D46" s="274"/>
      <c r="E46" s="274"/>
    </row>
    <row r="47" spans="1:5" ht="12.75">
      <c r="A47" s="270" t="s">
        <v>456</v>
      </c>
      <c r="B47" s="271"/>
      <c r="C47" s="271"/>
      <c r="D47" s="271"/>
      <c r="E47" s="272"/>
    </row>
    <row r="48" spans="1:5" ht="12.75">
      <c r="A48" s="265" t="s">
        <v>457</v>
      </c>
      <c r="B48" s="273">
        <f>'CHT-NA1'!B17</f>
        <v>0</v>
      </c>
      <c r="C48" s="273">
        <f>'CHT-NA1'!C17</f>
        <v>0</v>
      </c>
      <c r="D48" s="274"/>
      <c r="E48" s="274"/>
    </row>
    <row r="49" spans="1:5" ht="12.75">
      <c r="A49" s="265" t="s">
        <v>458</v>
      </c>
      <c r="B49" s="273">
        <f>'CHT-NA1'!B18</f>
        <v>0</v>
      </c>
      <c r="C49" s="273">
        <f>'CHT-NA1'!C18</f>
        <v>0</v>
      </c>
      <c r="D49" s="274"/>
      <c r="E49" s="274"/>
    </row>
    <row r="50" spans="1:5" ht="12.75">
      <c r="A50" s="265" t="s">
        <v>459</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134</v>
      </c>
    </row>
    <row r="55" s="1" customFormat="1" ht="12.75">
      <c r="A55" s="1" t="s">
        <v>193</v>
      </c>
    </row>
    <row r="56" s="1" customFormat="1" ht="12.75">
      <c r="A56" s="1" t="s">
        <v>135</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237</v>
      </c>
    </row>
    <row r="9" spans="1:5" ht="12.75">
      <c r="A9" s="93" t="s">
        <v>203</v>
      </c>
      <c r="B9" s="93"/>
      <c r="C9" s="105" t="s">
        <v>204</v>
      </c>
      <c r="D9" s="105" t="s">
        <v>204</v>
      </c>
      <c r="E9" s="105" t="s">
        <v>204</v>
      </c>
    </row>
    <row r="10" spans="1:5" ht="12.75">
      <c r="A10" s="93" t="s">
        <v>205</v>
      </c>
      <c r="B10" s="93"/>
      <c r="C10" s="105" t="s">
        <v>202</v>
      </c>
      <c r="D10" s="105" t="s">
        <v>202</v>
      </c>
      <c r="E10" s="105" t="s">
        <v>238</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239</v>
      </c>
      <c r="B17" s="91"/>
      <c r="C17" s="91"/>
      <c r="D17" s="91"/>
      <c r="E17" s="92"/>
      <c r="F17" s="104"/>
    </row>
    <row r="18" spans="1:6" ht="12.75">
      <c r="A18" s="93" t="s">
        <v>214</v>
      </c>
      <c r="B18" s="93"/>
      <c r="C18" s="105" t="s">
        <v>215</v>
      </c>
      <c r="D18" s="105" t="s">
        <v>240</v>
      </c>
      <c r="E18" s="105" t="s">
        <v>241</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242</v>
      </c>
      <c r="B25" s="91"/>
      <c r="C25" s="91"/>
      <c r="D25" s="91"/>
      <c r="E25" s="92"/>
      <c r="F25" s="104"/>
    </row>
    <row r="26" spans="1:6" ht="12.75">
      <c r="A26" s="93" t="s">
        <v>243</v>
      </c>
      <c r="B26" s="93"/>
      <c r="C26" s="105"/>
      <c r="D26" s="105"/>
      <c r="E26" s="105"/>
      <c r="F26" s="104"/>
    </row>
    <row r="27" spans="1:6" ht="12.75">
      <c r="A27" s="93" t="s">
        <v>244</v>
      </c>
      <c r="B27" s="93"/>
      <c r="C27" s="105"/>
      <c r="D27" s="105"/>
      <c r="E27" s="105"/>
      <c r="F27" s="104"/>
    </row>
    <row r="28" spans="1:6" ht="12.75">
      <c r="A28" s="93" t="s">
        <v>245</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1"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2"/>
      <c r="D22" s="87"/>
    </row>
    <row r="23" spans="1:4" ht="15" customHeight="1">
      <c r="A23" s="113"/>
      <c r="B23" s="113"/>
      <c r="C23" s="113"/>
      <c r="D23" s="113"/>
    </row>
    <row r="24" spans="1:4" ht="15" customHeight="1">
      <c r="A24" s="114" t="s">
        <v>261</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262</v>
      </c>
      <c r="B5" s="115"/>
      <c r="C5" s="115"/>
      <c r="D5" s="115"/>
      <c r="E5" s="104"/>
    </row>
    <row r="6" spans="1:5" ht="26.25" customHeight="1">
      <c r="A6" s="116" t="s">
        <v>251</v>
      </c>
      <c r="B6" s="116"/>
      <c r="C6" s="116"/>
      <c r="D6" s="116"/>
      <c r="E6" s="104"/>
    </row>
    <row r="7" spans="1:5" ht="12.75">
      <c r="A7" s="113"/>
      <c r="B7" s="113"/>
      <c r="C7" s="113"/>
      <c r="D7" s="113"/>
      <c r="E7" s="104"/>
    </row>
    <row r="8" spans="1:5" ht="12.75">
      <c r="A8" s="85" t="s">
        <v>252</v>
      </c>
      <c r="B8" s="85" t="s">
        <v>263</v>
      </c>
      <c r="C8" s="85" t="s">
        <v>264</v>
      </c>
      <c r="D8" s="85" t="s">
        <v>255</v>
      </c>
      <c r="E8" s="104"/>
    </row>
    <row r="9" spans="1:5" ht="12.75">
      <c r="A9" s="93" t="s">
        <v>256</v>
      </c>
      <c r="B9" s="87"/>
      <c r="C9" s="87"/>
      <c r="D9" s="87"/>
      <c r="E9" s="104"/>
    </row>
    <row r="10" spans="1:5" ht="12.75">
      <c r="A10" s="93" t="s">
        <v>257</v>
      </c>
      <c r="B10" s="87"/>
      <c r="C10" s="87"/>
      <c r="D10" s="87"/>
      <c r="E10" s="104"/>
    </row>
    <row r="11" spans="1:5" ht="12.75">
      <c r="A11" s="93" t="s">
        <v>258</v>
      </c>
      <c r="B11" s="87"/>
      <c r="C11" s="87"/>
      <c r="D11" s="87"/>
      <c r="E11" s="104"/>
    </row>
    <row r="12" spans="1:4" ht="12.75">
      <c r="A12" s="104"/>
      <c r="B12" s="104"/>
      <c r="C12" s="104"/>
      <c r="D12" s="104"/>
    </row>
    <row r="13" spans="1:5" ht="12.75">
      <c r="A13" s="85" t="s">
        <v>252</v>
      </c>
      <c r="B13" s="85" t="s">
        <v>259</v>
      </c>
      <c r="C13" s="111" t="s">
        <v>265</v>
      </c>
      <c r="D13" s="85" t="s">
        <v>255</v>
      </c>
      <c r="E13" s="104"/>
    </row>
    <row r="14" spans="1:5" ht="12.75">
      <c r="A14" s="93" t="s">
        <v>256</v>
      </c>
      <c r="B14" s="87"/>
      <c r="C14" s="87"/>
      <c r="D14" s="87"/>
      <c r="E14" s="104"/>
    </row>
    <row r="15" spans="1:5" ht="12.75">
      <c r="A15" s="93" t="s">
        <v>257</v>
      </c>
      <c r="B15" s="87"/>
      <c r="C15" s="87"/>
      <c r="D15" s="87"/>
      <c r="E15" s="104"/>
    </row>
    <row r="16" spans="1:5" ht="12.75">
      <c r="A16" s="93" t="s">
        <v>258</v>
      </c>
      <c r="B16" s="87"/>
      <c r="C16" s="87"/>
      <c r="D16" s="87"/>
      <c r="E16" s="104"/>
    </row>
    <row r="17" spans="1:4" ht="12.75">
      <c r="A17" s="104"/>
      <c r="B17" s="104"/>
      <c r="C17" s="104"/>
      <c r="D17" s="104"/>
    </row>
    <row r="19" ht="15" customHeight="1">
      <c r="A19" s="114" t="s">
        <v>261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266</v>
      </c>
      <c r="C5" s="117" t="s">
        <v>267</v>
      </c>
      <c r="D5" s="118" t="s">
        <v>268</v>
      </c>
    </row>
    <row r="6" spans="1:3" ht="12.75">
      <c r="A6" s="107" t="s">
        <v>269</v>
      </c>
      <c r="B6" s="119"/>
      <c r="C6" s="119"/>
    </row>
    <row r="7" spans="1:3" ht="12.75">
      <c r="A7" s="120" t="s">
        <v>270</v>
      </c>
      <c r="B7" s="121"/>
      <c r="C7" s="121"/>
    </row>
    <row r="8" spans="1:3" ht="12.75">
      <c r="A8" s="107" t="s">
        <v>271</v>
      </c>
      <c r="B8" s="119"/>
      <c r="C8" s="119"/>
    </row>
    <row r="9" spans="1:3" ht="12.75">
      <c r="A9" s="107" t="s">
        <v>272</v>
      </c>
      <c r="B9" s="119"/>
      <c r="C9" s="119"/>
    </row>
    <row r="10" spans="1:3" ht="12.75">
      <c r="A10" s="107" t="s">
        <v>273</v>
      </c>
      <c r="B10" s="119"/>
      <c r="C10" s="119"/>
    </row>
    <row r="11" spans="1:3" ht="12.75">
      <c r="A11" s="107" t="s">
        <v>274</v>
      </c>
      <c r="B11" s="119"/>
      <c r="C11" s="119"/>
    </row>
    <row r="12" spans="1:3" s="124" customFormat="1" ht="12.75">
      <c r="A12" s="122" t="s">
        <v>275</v>
      </c>
      <c r="B12" s="123">
        <f>B8+B10</f>
        <v>0</v>
      </c>
      <c r="C12" s="123">
        <f>C8+C10</f>
        <v>0</v>
      </c>
    </row>
    <row r="13" spans="1:3" s="124" customFormat="1" ht="12.75">
      <c r="A13" s="122" t="s">
        <v>276</v>
      </c>
      <c r="B13" s="123">
        <f>B9+B11</f>
        <v>0</v>
      </c>
      <c r="C13" s="123">
        <f>C9+C11</f>
        <v>0</v>
      </c>
    </row>
    <row r="14" spans="1:3" ht="12.75">
      <c r="A14" s="107" t="s">
        <v>277</v>
      </c>
      <c r="B14" s="119"/>
      <c r="C14" s="119"/>
    </row>
    <row r="15" spans="1:3" ht="12.75">
      <c r="A15" s="120" t="s">
        <v>278</v>
      </c>
      <c r="B15" s="121"/>
      <c r="C15" s="121"/>
    </row>
    <row r="16" spans="1:3" ht="30" customHeight="1">
      <c r="A16" s="107" t="s">
        <v>279</v>
      </c>
      <c r="B16" s="123" t="e">
        <f>B8/(B13/1000)</f>
        <v>#DIV/0!</v>
      </c>
      <c r="C16" s="123" t="e">
        <f>C8/(C13/1000)</f>
        <v>#DIV/0!</v>
      </c>
    </row>
    <row r="17" spans="1:4" ht="12.75">
      <c r="A17" s="119" t="s">
        <v>280</v>
      </c>
      <c r="B17" s="125"/>
      <c r="C17" s="125"/>
      <c r="D17" s="126" t="s">
        <v>281</v>
      </c>
    </row>
    <row r="18" spans="1:4" ht="12.75">
      <c r="A18" s="107" t="s">
        <v>282</v>
      </c>
      <c r="B18" s="125"/>
      <c r="C18" s="125"/>
      <c r="D18" s="127" t="s">
        <v>281</v>
      </c>
    </row>
    <row r="19" spans="1:3" ht="12.75">
      <c r="A19" s="107" t="s">
        <v>283</v>
      </c>
      <c r="B19" s="123" t="e">
        <f>B16/B17</f>
        <v>#DIV/0!</v>
      </c>
      <c r="C19" s="123" t="e">
        <f>C16/C17</f>
        <v>#DIV/0!</v>
      </c>
    </row>
    <row r="20" spans="1:3" ht="12.75">
      <c r="A20" s="107" t="s">
        <v>284</v>
      </c>
      <c r="B20" s="123" t="e">
        <f>B8/B17</f>
        <v>#DIV/0!</v>
      </c>
      <c r="C20" s="123" t="e">
        <f>C8/C17</f>
        <v>#DIV/0!</v>
      </c>
    </row>
    <row r="21" spans="1:3" ht="12.75">
      <c r="A21" s="107" t="s">
        <v>285</v>
      </c>
      <c r="B21" s="123" t="e">
        <f>B8/(B17*B18)</f>
        <v>#DIV/0!</v>
      </c>
      <c r="C21" s="123" t="e">
        <f>C8/(C17*C18)</f>
        <v>#DIV/0!</v>
      </c>
    </row>
    <row r="22" spans="1:3" ht="12.75">
      <c r="A22" s="120" t="s">
        <v>286</v>
      </c>
      <c r="B22" s="121"/>
      <c r="C22" s="121"/>
    </row>
    <row r="23" spans="1:3" ht="21" customHeight="1">
      <c r="A23" s="107" t="s">
        <v>287</v>
      </c>
      <c r="B23" s="123" t="e">
        <f>B10/(B13/1000)</f>
        <v>#DIV/0!</v>
      </c>
      <c r="C23" s="123" t="e">
        <f>C10/(C13/1000)</f>
        <v>#DIV/0!</v>
      </c>
    </row>
    <row r="24" spans="1:4" ht="12.75">
      <c r="A24" s="119" t="s">
        <v>288</v>
      </c>
      <c r="B24" s="125"/>
      <c r="C24" s="125"/>
      <c r="D24" s="126" t="s">
        <v>281</v>
      </c>
    </row>
    <row r="25" spans="1:4" ht="12.75">
      <c r="A25" s="107" t="s">
        <v>289</v>
      </c>
      <c r="B25" s="125"/>
      <c r="C25" s="125"/>
      <c r="D25" s="127" t="s">
        <v>281</v>
      </c>
    </row>
    <row r="26" spans="1:3" ht="12.75">
      <c r="A26" s="107" t="s">
        <v>290</v>
      </c>
      <c r="B26" s="123" t="e">
        <f>B23/B24</f>
        <v>#DIV/0!</v>
      </c>
      <c r="C26" s="123" t="e">
        <f>C23/C24</f>
        <v>#DIV/0!</v>
      </c>
    </row>
    <row r="27" spans="1:3" ht="25.5" customHeight="1">
      <c r="A27" s="107" t="s">
        <v>291</v>
      </c>
      <c r="B27" s="123" t="e">
        <f>B10/B24</f>
        <v>#DIV/0!</v>
      </c>
      <c r="C27" s="123" t="e">
        <f>C10/C24</f>
        <v>#DIV/0!</v>
      </c>
    </row>
    <row r="28" spans="1:3" ht="12.75">
      <c r="A28" s="107" t="s">
        <v>292</v>
      </c>
      <c r="B28" s="123" t="e">
        <f>B10/(B24*B25)</f>
        <v>#DIV/0!</v>
      </c>
      <c r="C28" s="123" t="e">
        <f>C10/(C24*C25)</f>
        <v>#DIV/0!</v>
      </c>
    </row>
    <row r="29" spans="1:3" ht="12.75">
      <c r="A29" s="108"/>
      <c r="B29" s="108"/>
      <c r="C29" s="108"/>
    </row>
    <row r="30" spans="1:4" ht="27.75" customHeight="1">
      <c r="A30" s="128" t="s">
        <v>293</v>
      </c>
      <c r="B30" s="128"/>
      <c r="C30" s="128"/>
      <c r="D30" s="129"/>
    </row>
    <row r="31" spans="1:4" ht="27.75" customHeight="1">
      <c r="A31" s="116" t="s">
        <v>251</v>
      </c>
      <c r="B31" s="116"/>
      <c r="C31" s="116"/>
      <c r="D31" s="113"/>
    </row>
    <row r="32" spans="1:4" ht="12.75">
      <c r="A32" s="130"/>
      <c r="B32" s="130"/>
      <c r="C32" s="131"/>
      <c r="D32" s="113"/>
    </row>
    <row r="33" spans="1:3" ht="12.75">
      <c r="A33" s="106" t="s">
        <v>294</v>
      </c>
      <c r="B33" s="106" t="s">
        <v>263</v>
      </c>
      <c r="C33" s="132" t="s">
        <v>254</v>
      </c>
    </row>
    <row r="34" spans="1:3" ht="12.75">
      <c r="A34" s="107" t="s">
        <v>256</v>
      </c>
      <c r="B34" s="107"/>
      <c r="C34" s="107"/>
    </row>
    <row r="35" spans="1:3" ht="12.75">
      <c r="A35" s="107" t="s">
        <v>257</v>
      </c>
      <c r="B35" s="107"/>
      <c r="C35" s="107"/>
    </row>
    <row r="36" spans="1:3" ht="12.75">
      <c r="A36" s="107" t="s">
        <v>258</v>
      </c>
      <c r="B36" s="107"/>
      <c r="C36" s="107"/>
    </row>
    <row r="37" spans="1:3" ht="12.75">
      <c r="A37" s="106" t="s">
        <v>294</v>
      </c>
      <c r="B37" s="106" t="s">
        <v>295</v>
      </c>
      <c r="C37" s="106" t="s">
        <v>260</v>
      </c>
    </row>
    <row r="38" spans="1:3" ht="12.75">
      <c r="A38" s="107" t="s">
        <v>256</v>
      </c>
      <c r="B38" s="107"/>
      <c r="C38" s="107"/>
    </row>
    <row r="39" spans="1:3" ht="12.75">
      <c r="A39" s="107" t="s">
        <v>257</v>
      </c>
      <c r="B39" s="107"/>
      <c r="C39" s="107"/>
    </row>
    <row r="40" spans="1:3" ht="12.75">
      <c r="A40" s="107" t="s">
        <v>258</v>
      </c>
      <c r="B40" s="107"/>
      <c r="C40" s="107"/>
    </row>
    <row r="42" ht="12.75">
      <c r="A42" s="114" t="s">
        <v>296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297</v>
      </c>
      <c r="B5" s="135" t="s">
        <v>57</v>
      </c>
      <c r="C5" s="136" t="s">
        <v>196</v>
      </c>
      <c r="D5" s="137" t="s">
        <v>197</v>
      </c>
      <c r="E5" s="135" t="s">
        <v>58</v>
      </c>
      <c r="F5" s="138" t="s">
        <v>196</v>
      </c>
      <c r="G5" s="136" t="s">
        <v>198</v>
      </c>
      <c r="H5" s="133"/>
      <c r="I5" s="133"/>
    </row>
    <row r="6" spans="1:9" ht="12.75">
      <c r="A6" s="139" t="s">
        <v>298</v>
      </c>
      <c r="B6" s="119"/>
      <c r="C6" s="140"/>
      <c r="D6" s="141" t="s">
        <v>215</v>
      </c>
      <c r="E6" s="66"/>
      <c r="F6" s="140"/>
      <c r="G6" s="142"/>
      <c r="H6" s="133"/>
      <c r="I6" s="133"/>
    </row>
    <row r="7" spans="1:9" ht="12.75">
      <c r="A7" s="139" t="s">
        <v>299</v>
      </c>
      <c r="B7" s="119"/>
      <c r="C7" s="140"/>
      <c r="D7" s="143" t="s">
        <v>202</v>
      </c>
      <c r="E7" s="66"/>
      <c r="F7" s="140"/>
      <c r="G7" s="142"/>
      <c r="H7" s="133"/>
      <c r="I7" s="133"/>
    </row>
    <row r="8" spans="1:9" ht="12.75">
      <c r="A8" s="139" t="s">
        <v>300</v>
      </c>
      <c r="B8" s="139"/>
      <c r="C8" s="144"/>
      <c r="D8" s="145" t="s">
        <v>223</v>
      </c>
      <c r="E8" s="66"/>
      <c r="F8" s="144"/>
      <c r="G8" s="146"/>
      <c r="I8" s="133"/>
    </row>
    <row r="9" spans="1:9" ht="12.75">
      <c r="A9" s="139" t="s">
        <v>301</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302</v>
      </c>
      <c r="B13" s="152"/>
      <c r="C13" s="152"/>
      <c r="D13" s="152"/>
      <c r="E13" s="152"/>
      <c r="F13" s="152"/>
      <c r="G13" s="152"/>
      <c r="I13" s="133"/>
    </row>
    <row r="14" spans="1:9" ht="12.75">
      <c r="A14" s="133"/>
      <c r="B14" s="133"/>
      <c r="C14" s="133"/>
      <c r="D14" s="133"/>
      <c r="E14" s="133"/>
      <c r="F14" s="133"/>
      <c r="G14" s="133"/>
      <c r="I14" s="133"/>
    </row>
    <row r="15" spans="1:9" ht="12.75">
      <c r="A15" s="114" t="s">
        <v>303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