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<sst xmlns="http://schemas.openxmlformats.org/spreadsheetml/2006/main" count="993" uniqueCount="577">
  <si>
    <t>PHG Needs Assessment Calculator</t>
  </si>
  <si>
    <t>Peru</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</si>
  <si>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</si>
  <si>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</si>
  <si>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</si>
  <si>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</si>
  <si>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</si>
  <si>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</si>
  <si>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</si>
  <si>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</si>
  <si>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</si>
  <si>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</si>
  <si>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</si>
  <si>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</si>
  <si>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</si>
  <si>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</si>
  <si>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</si>
  <si>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</si>
  <si>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</si>
  <si>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</si>
  <si>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</si>
  <si>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</si>
  <si>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</si>
  <si>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</si>
  <si>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</si>
  <si>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</si>
  <si>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</si>
  <si>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</si>
  <si>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</si>
  <si>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</si>
  <si>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</si>
  <si>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</si>
  <si>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</si>
  <si>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</si>
  <si>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</si>
  <si>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</si>
  <si>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</si>
  <si>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</si>
  <si>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</si>
  <si>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</si>
  <si>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</si>
  <si>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</si>
  <si>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</si>
  <si>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</si>
  <si>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</si>
  <si>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</si>
  <si>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</si>
  <si>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</si>
  <si>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</si>
  <si>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</si>
  <si>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</si>
  <si>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</si>
  <si>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</si>
  <si>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</si>
  <si>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</si>
  <si>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</si>
  <si>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</si>
  <si>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</si>
  <si>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</si>
  <si>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</si>
  <si>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</si>
  <si>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</si>
  <si>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</si>
  <si>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</si>
  <si>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</si>
  <si>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</si>
  <si>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</si>
  <si>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</si>
  <si>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</si>
  <si>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</si>
  <si>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</si>
  <si>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</si>
  <si>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</si>
  <si>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</si>
  <si>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</si>
  <si>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</si>
  <si>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</si>
  <si>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</si>
  <si>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</si>
  <si>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</si>
  <si>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</si>
  <si>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</si>
  <si>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</si>
  <si>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</si>
  <si>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</si>
  <si>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</si>
  <si>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</si>
  <si>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</si>
  <si>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</si>
  <si>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</si>
  <si>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</si>
  <si>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</si>
  <si>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</si>
  <si>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</si>
  <si>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</si>
  <si>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</si>
  <si>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</si>
  <si>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</si>
  <si>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9.91</t>
  </si>
  <si>
    <t>WHO, 2009</t>
  </si>
  <si>
    <t>Total births in 1000s (LB+SB) per year</t>
  </si>
  <si>
    <t>Infant mortality rate: infant deaths / 1000 LB / year</t>
  </si>
  <si>
    <t>Under-5 mortality rate: U5 deaths / 1000 LB / year</t>
  </si>
  <si>
    <t>Percentage births in women &gt;35 years</t>
  </si>
  <si>
    <t>Life expectancy at birth (yrs)</t>
  </si>
  <si>
    <t>73.99</t>
  </si>
  <si>
    <t xml:space="preserve">% of marriages consanguineous </t>
  </si>
  <si>
    <t>Maternal health</t>
  </si>
  <si>
    <t>Prenatal visits – at least 1 visit (%)</t>
  </si>
  <si>
    <t>95.4</t>
  </si>
  <si>
    <t>Prenatal visits – at least 4 visits (%)</t>
  </si>
  <si>
    <t>94.2</t>
  </si>
  <si>
    <t>Births attended by skilled health personnel (%)</t>
  </si>
  <si>
    <t>85</t>
  </si>
  <si>
    <t>Contraception prevalence rate (%)</t>
  </si>
  <si>
    <t>75.4</t>
  </si>
  <si>
    <t>Unmet need for family planning (%)</t>
  </si>
  <si>
    <t>7.2</t>
  </si>
  <si>
    <t>Total fertility rate</t>
  </si>
  <si>
    <t>2.46</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</si>
  <si>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</si>
  <si>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</si>
  <si>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</si>
  <si>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</si>
  <si>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</si>
  <si>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</si>
  <si>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</si>
  <si>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</si>
  <si>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10160</t>
  </si>
  <si>
    <t>% population living on &lt; US$1 per day</t>
  </si>
  <si>
    <t>7.9</t>
  </si>
  <si>
    <t>Birth registration coverage (%)</t>
  </si>
  <si>
    <t>92.9</t>
  </si>
  <si>
    <t>WHO 2007</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</si>
  <si>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</si>
  <si>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</si>
  <si>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</si>
  <si>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</si>
  <si>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</si>
  <si>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</si>
  <si>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</si>
  <si>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</si>
  <si>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</si>
  <si>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</si>
  <si>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</si>
  <si>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496.2</t>
  </si>
  <si>
    <t>WHO 2011</t>
  </si>
  <si>
    <t>Total expenditure on health as percentage of GDP</t>
  </si>
  <si>
    <t>4.8</t>
  </si>
  <si>
    <t xml:space="preserve">Per capita government expenditure on health (PPP int. $) </t>
  </si>
  <si>
    <t>278.5</t>
  </si>
  <si>
    <t xml:space="preserve">External resources for health as percentage of total expenditure on health </t>
  </si>
  <si>
    <t>1.1</t>
  </si>
  <si>
    <t xml:space="preserve">General government expenditure on health as percentage of total expenditure on health  </t>
  </si>
  <si>
    <t>56.1</t>
  </si>
  <si>
    <t xml:space="preserve">Out-of-pocket expenditure as percentage of private expenditure on health </t>
  </si>
  <si>
    <t>87.4</t>
  </si>
  <si>
    <t xml:space="preserve">Private expenditure on health as percentage of total expenditure on health </t>
  </si>
  <si>
    <t>43.9</t>
  </si>
  <si>
    <t xml:space="preserve">General government expenditure on health as percentage of total government expenditure </t>
  </si>
  <si>
    <t>15</t>
  </si>
  <si>
    <t>Health Workforce</t>
  </si>
  <si>
    <t>Number of nursing and midwifery personnel</t>
  </si>
  <si>
    <t>37672</t>
  </si>
  <si>
    <t xml:space="preserve">Nursing and midwifery personnel density (per 10,000 population)  </t>
  </si>
  <si>
    <t>12.7</t>
  </si>
  <si>
    <t>Number of physicians</t>
  </si>
  <si>
    <t>27272</t>
  </si>
  <si>
    <t xml:space="preserve">Physician density (per 10,000 population) </t>
  </si>
  <si>
    <t>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</si>
  <si>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</si>
  <si>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</si>
  <si>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</si>
  <si>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</si>
  <si>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</si>
  <si>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</si>
  <si>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</si>
  <si>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</si>
  <si>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</si>
  <si>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</si>
  <si>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</si>
  <si>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</si>
  <si>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</si>
  <si>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</si>
  <si>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</si>
  <si>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</si>
  <si>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</si>
  <si>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</si>
  <si>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</si>
  <si>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</si>
  <si>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</si>
  <si>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</si>
  <si>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</si>
  <si>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</si>
  <si>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</si>
  <si>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</si>
  <si>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</si>
  <si>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</si>
  <si>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</si>
  <si>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</si>
  <si>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</si>
  <si>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</si>
  <si>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</si>
  <si>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</si>
  <si>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</si>
  <si>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3.08</t>
  </si>
  <si>
    <t>Stillbirth prevalence (SB)</t>
  </si>
  <si>
    <t>0.05</t>
  </si>
  <si>
    <t>Total birth prevalence (LB+SB)</t>
  </si>
  <si>
    <t>3.13</t>
  </si>
  <si>
    <t>All age groups</t>
  </si>
  <si>
    <t>&lt;1 year old</t>
  </si>
  <si>
    <t>1-4 year olds</t>
  </si>
  <si>
    <t>5-14 year olds</t>
  </si>
  <si>
    <t>15-44 year olds</t>
  </si>
  <si>
    <t>45+ year olds</t>
  </si>
  <si>
    <t>Number of cases by age group</t>
  </si>
  <si>
    <t>Annual live births</t>
  </si>
  <si>
    <t>1,855</t>
  </si>
  <si>
    <t>&lt;1 year olds</t>
  </si>
  <si>
    <t>No. of cases by level of impairment</t>
  </si>
  <si>
    <t>No or minor disability</t>
  </si>
  <si>
    <t>Moderate disability*</t>
  </si>
  <si>
    <t>Severe disability*</t>
  </si>
  <si>
    <t>Mortality and morbidity</t>
  </si>
  <si>
    <t xml:space="preserve">Mean life expectancy (yrs) </t>
  </si>
  <si>
    <t>28.4</t>
  </si>
  <si>
    <t>No. deaths &lt; 1yr</t>
  </si>
  <si>
    <t>830</t>
  </si>
  <si>
    <t>No. deaths 1-4 yrs</t>
  </si>
  <si>
    <t>24</t>
  </si>
  <si>
    <t>No. deaths &lt; 5 yrs</t>
  </si>
  <si>
    <t>853</t>
  </si>
  <si>
    <t>Infant mortality / 1000 LB</t>
  </si>
  <si>
    <t>1.38</t>
  </si>
  <si>
    <t>Under-5 mortality / 1000 LB</t>
  </si>
  <si>
    <t>1.42</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</si>
  <si>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</si>
  <si>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</si>
  <si>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</si>
  <si>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</si>
  <si>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</si>
  <si>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</si>
  <si>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</si>
  <si>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</si>
  <si>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</si>
  <si>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(Latin America, Andean)</t>
  </si>
  <si>
    <t>3.24</t>
  </si>
  <si>
    <t>0.01</t>
  </si>
  <si>
    <t>0.02</t>
  </si>
  <si>
    <t>3.09</t>
  </si>
  <si>
    <t>3.26</t>
  </si>
  <si>
    <t>Number of cases by age-group</t>
  </si>
  <si>
    <t>3,587</t>
  </si>
  <si>
    <t>434,904</t>
  </si>
  <si>
    <t>No. cases by level of impairment</t>
  </si>
  <si>
    <t>29</t>
  </si>
  <si>
    <t>1,695</t>
  </si>
  <si>
    <t>210,093</t>
  </si>
  <si>
    <t>44</t>
  </si>
  <si>
    <t>5,002</t>
  </si>
  <si>
    <t>1,740</t>
  </si>
  <si>
    <t>215,094</t>
  </si>
  <si>
    <t>0.47</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</si>
  <si>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</si>
  <si>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</si>
  <si>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</si>
  <si>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</si>
  <si>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</si>
  <si>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</si>
  <si>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</si>
  <si>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</si>
  <si>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</si>
  <si>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</si>
  <si>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</si>
  <si>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</si>
  <si>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</si>
  <si>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</si>
  <si>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</si>
  <si>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</si>
  <si>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</si>
  <si>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</si>
  <si>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</si>
  <si>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</si>
  <si>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</si>
  <si>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</si>
  <si>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</si>
  <si>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</si>
  <si>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</si>
  <si>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</si>
  <si>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</si>
  <si>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</si>
  <si>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</si>
  <si>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</si>
  <si>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</si>
  <si>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</si>
  <si>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</si>
  <si>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</si>
  <si>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</si>
  <si>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</si>
  <si>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</si>
  <si>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</si>
  <si>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</si>
  <si>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</si>
  <si>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</si>
  <si>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</si>
  <si>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</si>
  <si>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</si>
  <si>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</si>
  <si>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</si>
  <si>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</si>
  <si>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</si>
  <si>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</si>
  <si>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</si>
  <si>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</si>
  <si>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</si>
  <si>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</si>
  <si>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</si>
  <si>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</si>
  <si>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</si>
  <si>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</si>
  <si>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</si>
  <si>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</si>
  <si>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</si>
  <si>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</si>
  <si>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</si>
  <si>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</si>
  <si>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</si>
  <si>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</si>
  <si>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</si>
  <si>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</si>
  <si>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</si>
  <si>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</si>
  <si>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</si>
  <si>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</si>
  <si>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</si>
  <si>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</si>
  <si>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</si>
  <si>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</si>
  <si>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</si>
  <si>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</si>
  <si>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</si>
  <si>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</si>
  <si>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</si>
  <si>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</si>
  <si>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</si>
  <si>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</si>
  <si>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</si>
  <si>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</si>
  <si>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</si>
  <si>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</si>
  <si>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</si>
  <si>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</si>
  <si>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</si>
  <si>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</si>
  <si>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</si>
  <si>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</si>
  <si>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</si>
  <si>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</si>
  <si>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</si>
  <si>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</si>
  <si>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</si>
  <si>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</si>
  <si>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</si>
  <si>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</si>
  <si>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</si>
  <si>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</si>
  <si>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</si>
  <si>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</si>
  <si>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</si>
  <si>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</si>
  <si>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</si>
  <si>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</si>
  <si>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</si>
  <si>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</si>
  <si>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</si>
  <si>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</si>
  <si>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</si>
  <si>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</si>
  <si>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</si>
  <si>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</si>
  <si>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</si>
  <si>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</si>
  <si>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</si>
  <si>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</si>
  <si>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</si>
  <si>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</si>
  <si>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</si>
  <si>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</si>
  <si>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</si>
  <si>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602</t>
  </si>
  <si>
    <t>Number of annual affected neonatal deaths</t>
  </si>
  <si>
    <t>437</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</si>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</sst>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199</v>
      </c>
      <c r="D5" s="84" t="s">
        <v>200</v>
      </c>
      <c r="E5" s="187" t="s">
        <v>62</v>
      </c>
      <c r="F5" s="187" t="s">
        <v>199</v>
      </c>
      <c r="G5" s="187" t="s">
        <v>201</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228</v>
      </c>
      <c r="E11" s="169"/>
      <c r="F11" s="202"/>
      <c r="G11" s="197"/>
    </row>
    <row r="12" spans="1:7" ht="12.75">
      <c r="A12" s="201" t="s">
        <v>396</v>
      </c>
      <c r="B12" s="201"/>
      <c r="C12" s="202"/>
      <c r="D12" s="204" t="s">
        <v>234</v>
      </c>
      <c r="E12" s="169"/>
      <c r="F12" s="202"/>
      <c r="G12" s="197"/>
    </row>
    <row r="13" spans="1:7" ht="12.75">
      <c r="A13" s="201" t="s">
        <v>397</v>
      </c>
      <c r="B13" s="201"/>
      <c r="C13" s="202"/>
      <c r="D13" s="203" t="s">
        <v>232</v>
      </c>
      <c r="E13" s="169"/>
      <c r="F13" s="202"/>
      <c r="G13" s="197"/>
    </row>
    <row r="14" spans="1:7" ht="12.75">
      <c r="A14" s="201" t="s">
        <v>398</v>
      </c>
      <c r="B14" s="201"/>
      <c r="C14" s="202"/>
      <c r="D14" s="204" t="s">
        <v>236</v>
      </c>
      <c r="E14" s="169"/>
      <c r="F14" s="202"/>
      <c r="G14" s="197"/>
    </row>
    <row r="15" spans="1:10" ht="12.75">
      <c r="A15" s="201" t="s">
        <v>399</v>
      </c>
      <c r="B15" s="198"/>
      <c r="C15" s="199"/>
      <c r="D15" s="205" t="s">
        <v>226</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414</v>
      </c>
      <c r="C13" s="214" t="s">
        <v>199</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199</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199</v>
      </c>
      <c r="D5" s="223" t="s">
        <v>418</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1501786</v>
      </c>
      <c r="C12" s="28">
        <v>1441419</v>
      </c>
      <c r="D12" s="28">
        <v>2943205</v>
      </c>
      <c r="E12" s="29"/>
      <c r="F12" s="29"/>
      <c r="G12" s="30">
        <f>E12+F12</f>
        <v>0</v>
      </c>
      <c r="H12" s="29"/>
      <c r="I12" s="29"/>
      <c r="J12" s="30">
        <f>H12+I12</f>
        <v>0</v>
      </c>
    </row>
    <row r="13" spans="1:10" ht="12.75">
      <c r="A13" s="27" t="s">
        <v>68</v>
      </c>
      <c r="B13" s="28">
        <v>1495235</v>
      </c>
      <c r="C13" s="28">
        <v>1440624</v>
      </c>
      <c r="D13" s="28">
        <v>2935859</v>
      </c>
      <c r="E13" s="29"/>
      <c r="F13" s="29"/>
      <c r="G13" s="30">
        <f>E13+F13</f>
        <v>0</v>
      </c>
      <c r="H13" s="29"/>
      <c r="I13" s="29"/>
      <c r="J13" s="30">
        <f>H13+I13</f>
        <v>0</v>
      </c>
    </row>
    <row r="14" spans="1:10" ht="12.75">
      <c r="A14" s="27" t="s">
        <v>69</v>
      </c>
      <c r="B14" s="28">
        <v>1485433</v>
      </c>
      <c r="C14" s="28">
        <v>1438126</v>
      </c>
      <c r="D14" s="28">
        <v>2923559</v>
      </c>
      <c r="E14" s="29"/>
      <c r="F14" s="29"/>
      <c r="G14" s="30">
        <f>E14+F14</f>
        <v>0</v>
      </c>
      <c r="H14" s="29"/>
      <c r="I14" s="29"/>
      <c r="J14" s="30">
        <f>H14+I14</f>
        <v>0</v>
      </c>
    </row>
    <row r="15" spans="1:10" ht="12.75">
      <c r="A15" s="27" t="s">
        <v>70</v>
      </c>
      <c r="B15" s="28">
        <v>1470281</v>
      </c>
      <c r="C15" s="28">
        <v>1427628</v>
      </c>
      <c r="D15" s="28">
        <v>2897909</v>
      </c>
      <c r="E15" s="29"/>
      <c r="F15" s="29"/>
      <c r="G15" s="30">
        <f>E15+F15</f>
        <v>0</v>
      </c>
      <c r="H15" s="29"/>
      <c r="I15" s="29"/>
      <c r="J15" s="30">
        <f>H15+I15</f>
        <v>0</v>
      </c>
    </row>
    <row r="16" spans="1:10" ht="12.75">
      <c r="A16" s="27" t="s">
        <v>71</v>
      </c>
      <c r="B16" s="28">
        <v>1395545</v>
      </c>
      <c r="C16" s="28">
        <v>1363785</v>
      </c>
      <c r="D16" s="28">
        <v>2759330</v>
      </c>
      <c r="E16" s="29"/>
      <c r="F16" s="29"/>
      <c r="G16" s="30">
        <f>E16+F16</f>
        <v>0</v>
      </c>
      <c r="H16" s="29"/>
      <c r="I16" s="29"/>
      <c r="J16" s="30">
        <f>H16+I16</f>
        <v>0</v>
      </c>
    </row>
    <row r="17" spans="1:10" ht="12.75">
      <c r="A17" s="27" t="s">
        <v>72</v>
      </c>
      <c r="B17" s="28">
        <v>1268152</v>
      </c>
      <c r="C17" s="28">
        <v>1245965</v>
      </c>
      <c r="D17" s="28">
        <v>2514117</v>
      </c>
      <c r="E17" s="29"/>
      <c r="F17" s="29"/>
      <c r="G17" s="30">
        <f>E17+F17</f>
        <v>0</v>
      </c>
      <c r="H17" s="29"/>
      <c r="I17" s="29"/>
      <c r="J17" s="30">
        <f>H17+I17</f>
        <v>0</v>
      </c>
    </row>
    <row r="18" spans="1:10" ht="12.75">
      <c r="A18" s="27" t="s">
        <v>73</v>
      </c>
      <c r="B18" s="28">
        <v>1183079</v>
      </c>
      <c r="C18" s="28">
        <v>1166416</v>
      </c>
      <c r="D18" s="28">
        <v>2349495</v>
      </c>
      <c r="E18" s="29"/>
      <c r="F18" s="29"/>
      <c r="G18" s="30">
        <f>E18+F18</f>
        <v>0</v>
      </c>
      <c r="H18" s="29"/>
      <c r="I18" s="29"/>
      <c r="J18" s="30">
        <f>H18+I18</f>
        <v>0</v>
      </c>
    </row>
    <row r="19" spans="1:10" ht="12.75">
      <c r="A19" s="27" t="s">
        <v>74</v>
      </c>
      <c r="B19" s="28">
        <v>1045977</v>
      </c>
      <c r="C19" s="28">
        <v>1037209</v>
      </c>
      <c r="D19" s="28">
        <v>2083186</v>
      </c>
      <c r="E19" s="29"/>
      <c r="F19" s="29"/>
      <c r="G19" s="30">
        <f>E19+F19</f>
        <v>0</v>
      </c>
      <c r="H19" s="29"/>
      <c r="I19" s="29"/>
      <c r="J19" s="30">
        <f>H19+I19</f>
        <v>0</v>
      </c>
    </row>
    <row r="20" spans="1:10" ht="12.75">
      <c r="A20" s="27" t="s">
        <v>75</v>
      </c>
      <c r="B20" s="28">
        <v>910967</v>
      </c>
      <c r="C20" s="28">
        <v>910032</v>
      </c>
      <c r="D20" s="28">
        <v>1820999</v>
      </c>
      <c r="E20" s="29"/>
      <c r="F20" s="29"/>
      <c r="G20" s="30">
        <f>E20+F20</f>
        <v>0</v>
      </c>
      <c r="H20" s="29"/>
      <c r="I20" s="29"/>
      <c r="J20" s="30">
        <f>H20+I20</f>
        <v>0</v>
      </c>
    </row>
    <row r="21" spans="1:10" ht="12.75">
      <c r="A21" s="27" t="s">
        <v>76</v>
      </c>
      <c r="B21" s="28">
        <v>787731</v>
      </c>
      <c r="C21" s="28">
        <v>794522</v>
      </c>
      <c r="D21" s="28">
        <v>1582253</v>
      </c>
      <c r="E21" s="29"/>
      <c r="F21" s="29"/>
      <c r="G21" s="30">
        <f>E21+F21</f>
        <v>0</v>
      </c>
      <c r="H21" s="29"/>
      <c r="I21" s="29"/>
      <c r="J21" s="30">
        <f>H21+I21</f>
        <v>0</v>
      </c>
    </row>
    <row r="22" spans="1:10" ht="12.75">
      <c r="A22" s="27" t="s">
        <v>77</v>
      </c>
      <c r="B22" s="28">
        <v>644859</v>
      </c>
      <c r="C22" s="28">
        <v>659514</v>
      </c>
      <c r="D22" s="28">
        <v>1304373</v>
      </c>
      <c r="E22" s="29"/>
      <c r="F22" s="29"/>
      <c r="G22" s="30">
        <f>E22+F22</f>
        <v>0</v>
      </c>
      <c r="H22" s="29"/>
      <c r="I22" s="29"/>
      <c r="J22" s="30">
        <f>H22+I22</f>
        <v>0</v>
      </c>
    </row>
    <row r="23" spans="1:10" ht="12.75">
      <c r="A23" s="27" t="s">
        <v>78</v>
      </c>
      <c r="B23" s="28">
        <v>521555</v>
      </c>
      <c r="C23" s="28">
        <v>541394</v>
      </c>
      <c r="D23" s="28">
        <v>1062949</v>
      </c>
      <c r="E23" s="29"/>
      <c r="F23" s="29"/>
      <c r="G23" s="30">
        <f>E23+F23</f>
        <v>0</v>
      </c>
      <c r="H23" s="29"/>
      <c r="I23" s="29"/>
      <c r="J23" s="30">
        <f>H23+I23</f>
        <v>0</v>
      </c>
    </row>
    <row r="24" spans="1:10" ht="12.75">
      <c r="A24" s="27" t="s">
        <v>79</v>
      </c>
      <c r="B24" s="28">
        <v>405382</v>
      </c>
      <c r="C24" s="28">
        <v>428738</v>
      </c>
      <c r="D24" s="28">
        <v>834120</v>
      </c>
      <c r="E24" s="29"/>
      <c r="F24" s="29"/>
      <c r="G24" s="30">
        <f>E24+F24</f>
        <v>0</v>
      </c>
      <c r="H24" s="29"/>
      <c r="I24" s="29"/>
      <c r="J24" s="30">
        <f>H24+I24</f>
        <v>0</v>
      </c>
    </row>
    <row r="25" spans="1:10" ht="12.75">
      <c r="A25" s="27" t="s">
        <v>80</v>
      </c>
      <c r="B25" s="28">
        <v>819414</v>
      </c>
      <c r="C25" s="28">
        <v>966926</v>
      </c>
      <c r="D25" s="28">
        <v>1786340</v>
      </c>
      <c r="E25" s="29"/>
      <c r="F25" s="29"/>
      <c r="G25" s="30">
        <f>E25+F25</f>
        <v>0</v>
      </c>
      <c r="H25" s="29"/>
      <c r="I25" s="29"/>
      <c r="J25" s="30">
        <f>H25+I25</f>
        <v>0</v>
      </c>
    </row>
    <row r="26" spans="1:10" ht="12.75">
      <c r="A26" s="27" t="s">
        <v>66</v>
      </c>
      <c r="B26" s="30">
        <f>SUM(B12:B25)</f>
        <v>14935396</v>
      </c>
      <c r="C26" s="30">
        <f>SUM(C12:C25)</f>
        <v>14862298</v>
      </c>
      <c r="D26" s="28">
        <v>29797694</v>
      </c>
      <c r="E26" s="30">
        <f>SUM(E12:E25)</f>
        <v>0</v>
      </c>
      <c r="F26" s="30">
        <f>SUM(F12:F25)</f>
        <v>0</v>
      </c>
      <c r="G26" s="30">
        <f>E26+F26</f>
        <v>0</v>
      </c>
      <c r="H26" s="30">
        <f>SUM(H12:H25)</f>
        <v>0</v>
      </c>
      <c r="I26" s="30">
        <f>SUM(I12:I25)</f>
        <v>0</v>
      </c>
      <c r="J26" s="30">
        <f>H26+I26</f>
        <v>0</v>
      </c>
    </row>
    <row r="27" spans="1:10" ht="12.75">
      <c r="A27" s="31" t="s">
        <v>81</v>
      </c>
      <c r="B27" s="32"/>
      <c r="C27" s="33">
        <f>SUM(C15:C20)</f>
        <v>7151035</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590.552</v>
      </c>
      <c r="C41" s="46" t="s">
        <v>96</v>
      </c>
      <c r="D41" s="47"/>
      <c r="E41" s="48"/>
      <c r="F41" s="47"/>
      <c r="G41" s="48"/>
    </row>
    <row r="42" spans="1:7" s="49" customFormat="1" ht="12.75">
      <c r="A42" s="27" t="s">
        <v>101</v>
      </c>
      <c r="B42" s="45">
        <v>14.1</v>
      </c>
      <c r="C42" s="46" t="s">
        <v>96</v>
      </c>
      <c r="D42" s="47"/>
      <c r="E42" s="48"/>
      <c r="F42" s="47"/>
      <c r="G42" s="48"/>
    </row>
    <row r="43" spans="1:7" s="49" customFormat="1" ht="12.75">
      <c r="A43" s="44" t="s">
        <v>102</v>
      </c>
      <c r="B43" s="45">
        <v>18.1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99</v>
      </c>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291</v>
      </c>
    </row>
    <row r="10" spans="1:3" ht="12.75">
      <c r="A10" s="245" t="s">
        <v>428</v>
      </c>
      <c r="B10" s="246"/>
      <c r="C10" s="247"/>
    </row>
    <row r="11" spans="1:3" ht="12.75">
      <c r="A11" s="248" t="s">
        <v>429</v>
      </c>
      <c r="B11" s="249"/>
      <c r="C11" s="250" t="s">
        <v>430</v>
      </c>
    </row>
    <row r="12" spans="1:3" ht="12.75">
      <c r="A12" s="248" t="s">
        <v>431</v>
      </c>
      <c r="B12" s="249"/>
      <c r="C12" s="251" t="s">
        <v>306</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306</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291</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306</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306</v>
      </c>
    </row>
    <row r="9" spans="1:4" ht="12.75" customHeight="1">
      <c r="A9" s="291" t="s">
        <v>483</v>
      </c>
      <c r="B9" s="265"/>
      <c r="C9" s="290" t="s">
        <v>306</v>
      </c>
      <c r="D9" s="100"/>
    </row>
    <row r="10" spans="1:4" ht="12.75" customHeight="1">
      <c r="A10" s="3" t="s">
        <v>484</v>
      </c>
      <c r="B10" s="266"/>
      <c r="C10" s="292" t="s">
        <v>306</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306</v>
      </c>
    </row>
    <row r="36" spans="1:3" ht="12.75" customHeight="1">
      <c r="A36" s="271" t="s">
        <v>501</v>
      </c>
      <c r="B36" s="271"/>
      <c r="C36" s="290" t="s">
        <v>306</v>
      </c>
    </row>
    <row r="37" spans="1:3" ht="12.75" customHeight="1">
      <c r="A37" s="271" t="s">
        <v>502</v>
      </c>
      <c r="B37" s="271"/>
      <c r="C37" s="292" t="s">
        <v>306</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291</v>
      </c>
    </row>
    <row r="7" spans="1:5" ht="12.75">
      <c r="A7" s="312" t="s">
        <v>330</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291</v>
      </c>
    </row>
    <row r="15" spans="1:5" ht="12.75">
      <c r="A15" s="312" t="s">
        <v>330</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330</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330</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210</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99</v>
      </c>
      <c r="D22" s="47"/>
      <c r="E22" s="48"/>
      <c r="F22" s="47"/>
      <c r="G22" s="48"/>
    </row>
    <row r="23" spans="1:7" s="58" customFormat="1" ht="12.75" customHeight="1">
      <c r="A23" s="54" t="s">
        <v>164</v>
      </c>
      <c r="B23" s="45" t="s">
        <v>165</v>
      </c>
      <c r="C23" s="46" t="s">
        <v>99</v>
      </c>
      <c r="D23" s="47"/>
      <c r="E23" s="48"/>
      <c r="F23" s="47"/>
      <c r="G23" s="48"/>
    </row>
    <row r="24" spans="1:7" s="58" customFormat="1" ht="12.75" customHeight="1">
      <c r="A24" s="54" t="s">
        <v>166</v>
      </c>
      <c r="B24" s="74" t="s">
        <v>167</v>
      </c>
      <c r="C24" s="46" t="s">
        <v>99</v>
      </c>
      <c r="D24" s="47"/>
      <c r="E24" s="48"/>
      <c r="F24" s="47"/>
      <c r="G24" s="48"/>
    </row>
    <row r="25" spans="1:7" s="58" customFormat="1" ht="12.75" customHeight="1">
      <c r="A25" s="54" t="s">
        <v>168</v>
      </c>
      <c r="B25" s="45" t="s">
        <v>169</v>
      </c>
      <c r="C25" s="46" t="s">
        <v>99</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138</v>
      </c>
    </row>
    <row r="55" ht="12.75">
      <c r="A55" s="3" t="s">
        <v>196</v>
      </c>
    </row>
    <row r="56" ht="12.75">
      <c r="A56" s="3" t="s">
        <v>139</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205</v>
      </c>
      <c r="E8" s="101" t="s">
        <v>247</v>
      </c>
    </row>
    <row r="9" spans="1:5" ht="12.75">
      <c r="A9" s="91" t="s">
        <v>206</v>
      </c>
      <c r="B9" s="91"/>
      <c r="C9" s="101" t="s">
        <v>207</v>
      </c>
      <c r="D9" s="101" t="s">
        <v>248</v>
      </c>
      <c r="E9" s="101" t="s">
        <v>249</v>
      </c>
    </row>
    <row r="10" spans="1:5" ht="12.75">
      <c r="A10" s="91" t="s">
        <v>208</v>
      </c>
      <c r="B10" s="91"/>
      <c r="C10" s="101" t="s">
        <v>209</v>
      </c>
      <c r="D10" s="101" t="s">
        <v>250</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256</v>
      </c>
      <c r="F30" s="100"/>
    </row>
    <row r="31" spans="1:6" ht="12.75">
      <c r="A31" s="91" t="s">
        <v>227</v>
      </c>
      <c r="B31" s="92"/>
      <c r="C31" s="102" t="s">
        <v>228</v>
      </c>
      <c r="D31" s="102" t="s">
        <v>257</v>
      </c>
      <c r="E31" s="102" t="s">
        <v>258</v>
      </c>
      <c r="F31" s="100"/>
    </row>
    <row r="32" spans="1:6" ht="12.75">
      <c r="A32" s="91" t="s">
        <v>229</v>
      </c>
      <c r="B32" s="92"/>
      <c r="C32" s="102" t="s">
        <v>230</v>
      </c>
      <c r="D32" s="102" t="s">
        <v>259</v>
      </c>
      <c r="E32" s="102" t="s">
        <v>260</v>
      </c>
      <c r="F32" s="100"/>
    </row>
    <row r="33" spans="1:6" ht="12.75">
      <c r="A33" s="91" t="s">
        <v>231</v>
      </c>
      <c r="B33" s="92"/>
      <c r="C33" s="102" t="s">
        <v>232</v>
      </c>
      <c r="D33" s="102" t="s">
        <v>261</v>
      </c>
      <c r="E33" s="102" t="s">
        <v>262</v>
      </c>
      <c r="F33" s="100"/>
    </row>
    <row r="34" spans="1:6" ht="12.75">
      <c r="A34" s="91" t="s">
        <v>233</v>
      </c>
      <c r="B34" s="92"/>
      <c r="C34" s="102" t="s">
        <v>234</v>
      </c>
      <c r="D34" s="102" t="s">
        <v>263</v>
      </c>
      <c r="E34" s="102" t="s">
        <v>264</v>
      </c>
      <c r="F34" s="100"/>
    </row>
    <row r="35" spans="1:6" ht="12.75">
      <c r="A35" s="91" t="s">
        <v>235</v>
      </c>
      <c r="B35" s="92"/>
      <c r="C35" s="102" t="s">
        <v>236</v>
      </c>
      <c r="D35" s="102" t="s">
        <v>265</v>
      </c>
      <c r="E35" s="102" t="s">
        <v>265</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199</v>
      </c>
      <c r="D5" s="134" t="s">
        <v>200</v>
      </c>
      <c r="E5" s="132" t="s">
        <v>62</v>
      </c>
      <c r="F5" s="135" t="s">
        <v>199</v>
      </c>
      <c r="G5" s="133" t="s">
        <v>201</v>
      </c>
      <c r="H5" s="130"/>
      <c r="I5" s="130"/>
    </row>
    <row r="6" spans="1:9" ht="12.75">
      <c r="A6" s="136" t="s">
        <v>331</v>
      </c>
      <c r="B6" s="115"/>
      <c r="C6" s="137"/>
      <c r="D6" s="138" t="s">
        <v>218</v>
      </c>
      <c r="E6" s="115"/>
      <c r="F6" s="139"/>
      <c r="G6" s="140"/>
      <c r="H6" s="130"/>
      <c r="I6" s="130"/>
    </row>
    <row r="7" spans="1:9" ht="12.75">
      <c r="A7" s="141" t="s">
        <v>332</v>
      </c>
      <c r="B7" s="115"/>
      <c r="C7" s="137"/>
      <c r="D7" s="142" t="s">
        <v>205</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207</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