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<sst xmlns="http://schemas.openxmlformats.org/spreadsheetml/2006/main" count="866" uniqueCount="494">
  <si>
    <t>PHG Needs Assessment Calculator</t>
  </si>
  <si>
    <t>Kiribati</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</si>
  <si>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</si>
  <si>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</si>
  <si>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</si>
  <si>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</si>
  <si>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</si>
  <si>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</si>
  <si>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</si>
  <si>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</si>
  <si>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</si>
  <si>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</si>
  <si>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</si>
  <si>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</si>
  <si>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</si>
  <si>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</si>
  <si>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</si>
  <si>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</si>
  <si>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</si>
  <si>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</si>
  <si>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</si>
  <si>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</si>
  <si>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</si>
  <si>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</si>
  <si>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</si>
  <si>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</si>
  <si>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</si>
  <si>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</si>
  <si>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</si>
  <si>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</si>
  <si>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</si>
  <si>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</si>
  <si>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</si>
  <si>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</si>
  <si>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</si>
  <si>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</si>
  <si>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</si>
  <si>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</si>
  <si>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</si>
  <si>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</si>
  <si>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</si>
  <si>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</si>
  <si>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</si>
  <si>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</si>
  <si>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</si>
  <si>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</si>
  <si>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</si>
  <si>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</si>
  <si>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</si>
  <si>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</si>
  <si>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</si>
  <si>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</si>
  <si>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</si>
  <si>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</si>
  <si>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</si>
  <si>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</si>
  <si>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</si>
  <si>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</si>
  <si>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</si>
  <si>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</si>
  <si>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</si>
  <si>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</si>
  <si>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</si>
  <si>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</si>
  <si>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</si>
  <si>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</si>
  <si>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</si>
  <si>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</si>
  <si>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</si>
  <si>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</si>
  <si>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</si>
  <si>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</si>
  <si>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</si>
  <si>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</si>
  <si>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</si>
  <si>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</si>
  <si>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</si>
  <si>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</si>
  <si>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</si>
  <si>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</si>
  <si>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</si>
  <si>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</si>
  <si>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</si>
  <si>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</si>
  <si>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</si>
  <si>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</si>
  <si>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</si>
  <si>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</si>
  <si>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</si>
  <si>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</si>
  <si>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</si>
  <si>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</si>
  <si>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</si>
  <si>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12.64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</si>
  <si>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</si>
  <si>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</si>
  <si>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</si>
  <si>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</si>
  <si>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</si>
  <si>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</si>
  <si>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</si>
  <si>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</si>
  <si>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</si>
  <si>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</si>
  <si>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88.4</t>
  </si>
  <si>
    <t>Prenatal visits – at least 4 visits (%)</t>
  </si>
  <si>
    <t>70.8</t>
  </si>
  <si>
    <t>Births attended by skilled health personnel (%)</t>
  </si>
  <si>
    <t>79.8</t>
  </si>
  <si>
    <t>Contraception prevalence rate (%)</t>
  </si>
  <si>
    <t>22.3</t>
  </si>
  <si>
    <t>Unmet need for family planning (%)</t>
  </si>
  <si>
    <t> </t>
  </si>
  <si>
    <t/>
  </si>
  <si>
    <t>Total fertility rate</t>
  </si>
  <si>
    <t>% home births</t>
  </si>
  <si>
    <t>% births at health care services</t>
  </si>
  <si>
    <t>65.90</t>
  </si>
  <si>
    <t>Newborn health</t>
  </si>
  <si>
    <t>Number of neonatal examinations by SBA / trained staff</t>
  </si>
  <si>
    <t>% neonatal examinations by SBA/ trained staff</t>
  </si>
  <si>
    <t>Socio-economic indicators</t>
  </si>
  <si>
    <t>Gross national income per capita (PPP int. $)</t>
  </si>
  <si>
    <t>3480</t>
  </si>
  <si>
    <t>% population living on &lt; US$1 per day</t>
  </si>
  <si>
    <t>Birth registration coverage (%)</t>
  </si>
  <si>
    <t>93.5</t>
  </si>
  <si>
    <t>WHO 2009</t>
  </si>
  <si>
    <t>Death registration coverage (%)</t>
  </si>
  <si>
    <t>&gt;75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</si>
  <si>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</si>
  <si>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</si>
  <si>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</si>
  <si>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</si>
  <si>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</si>
  <si>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</si>
  <si>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</si>
  <si>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</si>
  <si>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</si>
  <si>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254.5</t>
  </si>
  <si>
    <t>WHO 2011</t>
  </si>
  <si>
    <t>Total expenditure on health as percentage of GDP</t>
  </si>
  <si>
    <t>10.1</t>
  </si>
  <si>
    <t xml:space="preserve">Per capita government expenditure on health (PPP int. $) </t>
  </si>
  <si>
    <t>203.6</t>
  </si>
  <si>
    <t xml:space="preserve">External resources for health as percentage of total expenditure on health </t>
  </si>
  <si>
    <t>3</t>
  </si>
  <si>
    <t xml:space="preserve">General government expenditure on health as percentage of total expenditure on health  </t>
  </si>
  <si>
    <t>80</t>
  </si>
  <si>
    <t xml:space="preserve">Out-of-pocket expenditure as percentage of private expenditure on health </t>
  </si>
  <si>
    <t>6.5</t>
  </si>
  <si>
    <t xml:space="preserve">Private expenditure on health as percentage of total expenditure on health </t>
  </si>
  <si>
    <t>20</t>
  </si>
  <si>
    <t xml:space="preserve">General government expenditure on health as percentage of total government expenditure </t>
  </si>
  <si>
    <t>10</t>
  </si>
  <si>
    <t>Health Workforce</t>
  </si>
  <si>
    <t>Number of nursing and midwifery personnel</t>
  </si>
  <si>
    <t>260</t>
  </si>
  <si>
    <t>WHO, 2004</t>
  </si>
  <si>
    <t xml:space="preserve">Nursing and midwifery personnel density (per 10,000 population)  </t>
  </si>
  <si>
    <t>30.2</t>
  </si>
  <si>
    <t>Number of physicians</t>
  </si>
  <si>
    <t>30</t>
  </si>
  <si>
    <t>WHO, 2006</t>
  </si>
  <si>
    <t xml:space="preserve">Physician density (per 10,000 population) </t>
  </si>
  <si>
    <t>2.97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</si>
  <si>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</si>
  <si>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</si>
  <si>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</si>
  <si>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</si>
  <si>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</si>
  <si>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</si>
  <si>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</si>
  <si>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</si>
  <si>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</si>
  <si>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</si>
  <si>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</si>
  <si>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</si>
  <si>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</si>
  <si>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</si>
  <si>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</si>
  <si>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</si>
  <si>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</si>
  <si>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</si>
  <si>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</si>
  <si>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</si>
  <si>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</si>
  <si>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</si>
  <si>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</si>
  <si>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</si>
  <si>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</si>
  <si>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</si>
  <si>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</si>
  <si>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</si>
  <si>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</si>
  <si>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</si>
  <si>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</si>
  <si>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</si>
  <si>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</si>
  <si>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</si>
  <si>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</si>
  <si>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</si>
  <si>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</si>
  <si>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</si>
  <si>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</si>
  <si>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</si>
  <si>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</si>
  <si>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</si>
  <si>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</si>
  <si>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</si>
  <si>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</si>
  <si>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</si>
  <si>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</si>
  <si>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</si>
  <si>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</si>
  <si>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</si>
  <si>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</si>
  <si>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</si>
  <si>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</si>
  <si>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</si>
  <si>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23</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</si>
  <si>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</si>
  <si>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</si>
  <si>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</si>
  <si>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</si>
  <si>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</si>
  <si>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</si>
  <si>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</si>
  <si>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</si>
  <si>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</si>
  <si>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</si>
  <si>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</si>
  <si>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</si>
  <si>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</si>
  <si>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(Oceania)</t>
  </si>
  <si>
    <t>0.48</t>
  </si>
  <si>
    <t>1.29</t>
  </si>
  <si>
    <t>Number of cases by age-group</t>
  </si>
  <si>
    <t>126</t>
  </si>
  <si>
    <t>173444</t>
  </si>
  <si>
    <t>No. cases by level of impairment</t>
  </si>
  <si>
    <t>Severe disability</t>
  </si>
  <si>
    <t>24.17</t>
  </si>
  <si>
    <t>32.36</t>
  </si>
  <si>
    <t>86</t>
  </si>
  <si>
    <t>110838</t>
  </si>
  <si>
    <t>29</t>
  </si>
  <si>
    <t>36940</t>
  </si>
  <si>
    <t>115</t>
  </si>
  <si>
    <t>147778</t>
  </si>
  <si>
    <t>0.68</t>
  </si>
  <si>
    <t>0.64</t>
  </si>
  <si>
    <t>0.91</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</si>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</sst>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314</v>
      </c>
    </row>
    <row r="5" spans="1:5" ht="41.25" customHeight="1">
      <c r="A5" s="155" t="s">
        <v>315</v>
      </c>
      <c r="B5" s="155"/>
      <c r="C5" s="155"/>
      <c r="D5" s="155"/>
      <c r="E5" s="105"/>
    </row>
    <row r="6" ht="12.75">
      <c r="A6" s="156"/>
    </row>
    <row r="7" spans="1:4" ht="24.75">
      <c r="A7" s="103" t="s">
        <v>316</v>
      </c>
      <c r="B7" s="157" t="s">
        <v>273</v>
      </c>
      <c r="C7" s="103" t="s">
        <v>263</v>
      </c>
      <c r="D7" s="157" t="s">
        <v>317</v>
      </c>
    </row>
    <row r="8" spans="1:4" ht="12.75">
      <c r="A8" s="158" t="s">
        <v>318</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316</v>
      </c>
      <c r="B13" s="157" t="s">
        <v>268</v>
      </c>
      <c r="C13" s="103" t="s">
        <v>269</v>
      </c>
      <c r="D13" s="157" t="s">
        <v>317</v>
      </c>
    </row>
    <row r="14" spans="1:4" ht="12.75">
      <c r="A14" s="158" t="s">
        <v>318</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270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319</v>
      </c>
      <c r="B3" s="161"/>
      <c r="C3" s="161"/>
      <c r="D3" s="161"/>
      <c r="E3" s="161"/>
      <c r="F3" s="161"/>
      <c r="G3" s="161"/>
    </row>
    <row r="4" spans="1:7" ht="12.75">
      <c r="A4" s="130"/>
      <c r="B4" s="130"/>
      <c r="C4" s="130"/>
      <c r="D4" s="130"/>
      <c r="E4" s="130"/>
      <c r="F4" s="130"/>
      <c r="G4" s="130"/>
    </row>
    <row r="5" spans="1:7" ht="24.75">
      <c r="A5" s="103" t="s">
        <v>320</v>
      </c>
      <c r="B5" s="103" t="s">
        <v>256</v>
      </c>
      <c r="C5" s="103" t="s">
        <v>58</v>
      </c>
      <c r="D5" s="103" t="s">
        <v>257</v>
      </c>
      <c r="E5" s="103" t="s">
        <v>258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321</v>
      </c>
      <c r="B10" s="162"/>
      <c r="C10" s="162"/>
      <c r="D10" s="162"/>
      <c r="E10" s="130"/>
      <c r="F10" s="130"/>
      <c r="G10" s="130"/>
    </row>
    <row r="11" spans="1:7" ht="27" customHeight="1">
      <c r="A11" s="162" t="s">
        <v>260</v>
      </c>
      <c r="B11" s="162"/>
      <c r="C11" s="162"/>
      <c r="D11" s="162"/>
      <c r="E11" s="130"/>
      <c r="F11" s="130"/>
      <c r="G11" s="130"/>
    </row>
    <row r="12" spans="1:7" ht="12.75">
      <c r="A12" s="130"/>
      <c r="B12" s="130"/>
      <c r="C12" s="130"/>
      <c r="D12" s="130"/>
      <c r="E12" s="130"/>
      <c r="F12" s="130"/>
      <c r="G12" s="130"/>
    </row>
    <row r="13" spans="1:7" ht="24.75">
      <c r="A13" s="157" t="s">
        <v>322</v>
      </c>
      <c r="B13" s="103" t="s">
        <v>323</v>
      </c>
      <c r="C13" s="103" t="s">
        <v>324</v>
      </c>
      <c r="D13" s="157" t="s">
        <v>264</v>
      </c>
      <c r="E13" s="130"/>
      <c r="F13" s="130"/>
      <c r="G13" s="130"/>
    </row>
    <row r="14" spans="1:7" ht="12.75">
      <c r="A14" s="163" t="s">
        <v>325</v>
      </c>
      <c r="B14" s="163"/>
      <c r="C14" s="163"/>
      <c r="D14" s="163"/>
      <c r="E14" s="130"/>
      <c r="F14" s="130"/>
      <c r="G14" s="130"/>
    </row>
    <row r="15" spans="1:7" ht="12.75">
      <c r="A15" s="150" t="s">
        <v>326</v>
      </c>
      <c r="B15" s="163"/>
      <c r="C15" s="163"/>
      <c r="D15" s="163"/>
      <c r="E15" s="130"/>
      <c r="F15" s="130"/>
      <c r="G15" s="130"/>
    </row>
    <row r="16" spans="1:7" ht="12.75">
      <c r="A16" s="150" t="s">
        <v>327</v>
      </c>
      <c r="B16" s="163"/>
      <c r="C16" s="163"/>
      <c r="D16" s="163"/>
      <c r="E16" s="130"/>
      <c r="F16" s="130"/>
      <c r="G16" s="130"/>
    </row>
    <row r="17" spans="1:7" ht="12.75">
      <c r="A17" s="150" t="s">
        <v>328</v>
      </c>
      <c r="B17" s="163"/>
      <c r="C17" s="163"/>
      <c r="D17" s="163"/>
      <c r="E17" s="130"/>
      <c r="F17" s="130"/>
      <c r="G17" s="130"/>
    </row>
    <row r="18" spans="1:7" ht="12.75">
      <c r="A18" s="163" t="s">
        <v>329</v>
      </c>
      <c r="B18" s="163"/>
      <c r="C18" s="163"/>
      <c r="D18" s="163"/>
      <c r="E18" s="130"/>
      <c r="F18" s="130"/>
      <c r="G18" s="130"/>
    </row>
    <row r="19" spans="1:7" ht="12.75">
      <c r="A19" s="150" t="s">
        <v>326</v>
      </c>
      <c r="B19" s="163"/>
      <c r="C19" s="163"/>
      <c r="D19" s="163"/>
      <c r="E19" s="130"/>
      <c r="F19" s="130"/>
      <c r="G19" s="130"/>
    </row>
    <row r="20" spans="1:7" ht="12.75">
      <c r="A20" s="150" t="s">
        <v>327</v>
      </c>
      <c r="B20" s="163"/>
      <c r="C20" s="163"/>
      <c r="D20" s="163"/>
      <c r="E20" s="130"/>
      <c r="F20" s="130"/>
      <c r="G20" s="130"/>
    </row>
    <row r="21" spans="1:7" ht="12.75">
      <c r="A21" s="150" t="s">
        <v>328</v>
      </c>
      <c r="B21" s="163"/>
      <c r="C21" s="163"/>
      <c r="D21" s="163"/>
      <c r="E21" s="130"/>
      <c r="F21" s="130"/>
      <c r="G21" s="130"/>
    </row>
    <row r="22" spans="1:7" ht="12.75">
      <c r="A22" s="163" t="s">
        <v>330</v>
      </c>
      <c r="B22" s="163"/>
      <c r="C22" s="163"/>
      <c r="D22" s="163"/>
      <c r="E22" s="130"/>
      <c r="F22" s="130"/>
      <c r="G22" s="130"/>
    </row>
    <row r="23" spans="1:7" ht="12.75">
      <c r="A23" s="150" t="s">
        <v>326</v>
      </c>
      <c r="B23" s="163"/>
      <c r="C23" s="163"/>
      <c r="D23" s="163"/>
      <c r="E23" s="130"/>
      <c r="F23" s="130"/>
      <c r="G23" s="130"/>
    </row>
    <row r="24" spans="1:7" ht="12.75">
      <c r="A24" s="150" t="s">
        <v>327</v>
      </c>
      <c r="B24" s="163"/>
      <c r="C24" s="163"/>
      <c r="D24" s="163"/>
      <c r="E24" s="130"/>
      <c r="F24" s="130"/>
      <c r="G24" s="130"/>
    </row>
    <row r="25" spans="1:7" ht="12.75">
      <c r="A25" s="150" t="s">
        <v>328</v>
      </c>
      <c r="B25" s="163"/>
      <c r="C25" s="163"/>
      <c r="D25" s="163"/>
      <c r="E25" s="130"/>
      <c r="F25" s="130"/>
      <c r="G25" s="130"/>
    </row>
    <row r="26" spans="1:7" ht="12.75">
      <c r="A26" s="163" t="s">
        <v>331</v>
      </c>
      <c r="B26" s="163"/>
      <c r="C26" s="163"/>
      <c r="D26" s="163"/>
      <c r="E26" s="130"/>
      <c r="F26" s="130"/>
      <c r="G26" s="130"/>
    </row>
    <row r="27" spans="1:7" ht="12.75">
      <c r="A27" s="150" t="s">
        <v>326</v>
      </c>
      <c r="B27" s="163"/>
      <c r="C27" s="163"/>
      <c r="D27" s="163"/>
      <c r="E27" s="130"/>
      <c r="F27" s="130"/>
      <c r="G27" s="130"/>
    </row>
    <row r="28" spans="1:7" ht="12.75">
      <c r="A28" s="150" t="s">
        <v>327</v>
      </c>
      <c r="B28" s="163"/>
      <c r="C28" s="163"/>
      <c r="D28" s="163"/>
      <c r="E28" s="130"/>
      <c r="F28" s="130"/>
      <c r="G28" s="130"/>
    </row>
    <row r="29" spans="1:7" ht="12.75">
      <c r="A29" s="150" t="s">
        <v>328</v>
      </c>
      <c r="B29" s="163"/>
      <c r="C29" s="163"/>
      <c r="D29" s="163"/>
      <c r="E29" s="130"/>
      <c r="F29" s="130"/>
      <c r="G29" s="130"/>
    </row>
    <row r="30" spans="1:7" ht="12.75">
      <c r="A30" s="130"/>
      <c r="B30" s="130"/>
      <c r="C30" s="130"/>
      <c r="D30" s="130"/>
      <c r="E30" s="130"/>
      <c r="F30" s="130"/>
      <c r="G30" s="130"/>
    </row>
    <row r="31" spans="1:7" ht="12.75">
      <c r="A31" s="130" t="s">
        <v>131</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332</v>
      </c>
    </row>
    <row r="5" spans="1:2" ht="12.75" customHeight="1">
      <c r="A5" s="164" t="s">
        <v>333</v>
      </c>
      <c r="B5" s="164"/>
    </row>
    <row r="6" spans="1:2" ht="12.75">
      <c r="A6" s="104" t="s">
        <v>334</v>
      </c>
      <c r="B6" s="158"/>
    </row>
    <row r="7" spans="1:2" ht="12.75">
      <c r="A7" s="165" t="s">
        <v>335</v>
      </c>
      <c r="B7" s="166"/>
    </row>
    <row r="8" spans="1:2" ht="12.75">
      <c r="A8" s="167" t="s">
        <v>336</v>
      </c>
      <c r="B8" s="168"/>
    </row>
    <row r="9" spans="1:2" ht="12.75">
      <c r="A9" s="167" t="s">
        <v>337</v>
      </c>
      <c r="B9" s="168"/>
    </row>
    <row r="10" spans="1:2" ht="12.75">
      <c r="A10" s="167" t="s">
        <v>338</v>
      </c>
      <c r="B10" s="168"/>
    </row>
    <row r="11" spans="1:2" ht="12.75">
      <c r="A11" s="167" t="s">
        <v>339</v>
      </c>
      <c r="B11" s="168"/>
    </row>
    <row r="12" spans="1:2" ht="24.75">
      <c r="A12" s="167" t="s">
        <v>340</v>
      </c>
      <c r="B12" s="169" t="e">
        <f>B9/(B8/1000)</f>
        <v>#DIV/0!</v>
      </c>
    </row>
    <row r="13" spans="1:2" ht="12.75">
      <c r="A13" s="167" t="s">
        <v>341</v>
      </c>
      <c r="B13" s="169" t="e">
        <f>B10/(B8/1000)</f>
        <v>#DIV/0!</v>
      </c>
    </row>
    <row r="14" spans="1:2" ht="24.75">
      <c r="A14" s="104" t="s">
        <v>342</v>
      </c>
      <c r="B14" s="169" t="e">
        <f>B11/(B8/1000)</f>
        <v>#DIV/0!</v>
      </c>
    </row>
    <row r="15" spans="1:3" ht="12" customHeight="1">
      <c r="A15" s="105"/>
      <c r="B15" s="170"/>
      <c r="C15" s="130"/>
    </row>
    <row r="16" spans="1:2" ht="60.75" customHeight="1">
      <c r="A16" s="171" t="s">
        <v>343</v>
      </c>
      <c r="B16" s="171"/>
    </row>
    <row r="17" spans="1:3" ht="12" customHeight="1">
      <c r="A17" s="172"/>
      <c r="B17" s="172"/>
      <c r="C17" s="130"/>
    </row>
    <row r="18" spans="1:3" ht="13.5">
      <c r="A18" s="116" t="s">
        <v>344</v>
      </c>
      <c r="B18" s="122"/>
      <c r="C18" s="173" t="s">
        <v>292</v>
      </c>
    </row>
    <row r="19" spans="1:3" ht="13.5">
      <c r="A19" s="104" t="s">
        <v>345</v>
      </c>
      <c r="B19" s="122"/>
      <c r="C19" s="174" t="s">
        <v>292</v>
      </c>
    </row>
    <row r="20" spans="1:2" ht="12.75">
      <c r="A20" s="104" t="s">
        <v>346</v>
      </c>
      <c r="B20" s="169">
        <f>B19*B18</f>
        <v>0</v>
      </c>
    </row>
    <row r="21" spans="1:3" ht="12.75">
      <c r="A21" s="114" t="s">
        <v>347</v>
      </c>
      <c r="B21" s="175"/>
      <c r="C21" s="176"/>
    </row>
    <row r="22" spans="1:3" ht="12.75">
      <c r="A22" s="104" t="s">
        <v>348</v>
      </c>
      <c r="B22" s="177" t="e">
        <f>B8/B19</f>
        <v>#DIV/0!</v>
      </c>
      <c r="C22" s="176"/>
    </row>
    <row r="23" spans="1:2" ht="24.75">
      <c r="A23" s="104" t="s">
        <v>349</v>
      </c>
      <c r="B23" s="177" t="e">
        <f>B9/B20</f>
        <v>#DIV/0!</v>
      </c>
    </row>
    <row r="24" spans="1:2" ht="24.75">
      <c r="A24" s="104" t="s">
        <v>350</v>
      </c>
      <c r="B24" s="177" t="e">
        <f>B10/B20</f>
        <v>#DIV/0!</v>
      </c>
    </row>
    <row r="25" spans="1:2" ht="24.75">
      <c r="A25" s="104" t="s">
        <v>351</v>
      </c>
      <c r="B25" s="177" t="e">
        <f>B11/B20</f>
        <v>#DIV/0!</v>
      </c>
    </row>
    <row r="26" spans="1:2" ht="12.75">
      <c r="A26" s="104" t="s">
        <v>352</v>
      </c>
      <c r="B26" s="177" t="e">
        <f>B23/(B22/1000)</f>
        <v>#DIV/0!</v>
      </c>
    </row>
    <row r="27" spans="1:2" ht="12.75">
      <c r="A27" s="104" t="s">
        <v>353</v>
      </c>
      <c r="B27" s="177" t="e">
        <f>B24/(B22/1000)</f>
        <v>#DIV/0!</v>
      </c>
    </row>
    <row r="28" spans="1:2" ht="12.75">
      <c r="A28" s="104" t="s">
        <v>354</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355</v>
      </c>
    </row>
    <row r="5" spans="1:7" ht="25.5" customHeight="1">
      <c r="A5" s="103" t="s">
        <v>320</v>
      </c>
      <c r="B5" s="103" t="s">
        <v>256</v>
      </c>
      <c r="C5" s="103" t="s">
        <v>58</v>
      </c>
      <c r="D5" s="103" t="s">
        <v>356</v>
      </c>
      <c r="E5" s="117" t="s">
        <v>258</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357</v>
      </c>
      <c r="B10" s="179"/>
      <c r="C10" s="179"/>
      <c r="D10" s="179"/>
      <c r="E10" s="179"/>
      <c r="F10" s="105"/>
      <c r="G10" s="105"/>
      <c r="H10" s="105"/>
      <c r="I10" s="105"/>
    </row>
    <row r="11" spans="1:9" ht="26.25" customHeight="1">
      <c r="A11" s="155" t="s">
        <v>260</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358</v>
      </c>
      <c r="C13" s="114"/>
      <c r="D13" s="114" t="s">
        <v>359</v>
      </c>
      <c r="E13" s="114"/>
      <c r="F13" s="114" t="s">
        <v>360</v>
      </c>
      <c r="G13" s="114"/>
    </row>
    <row r="14" spans="1:7" ht="24.75">
      <c r="A14" s="85" t="s">
        <v>261</v>
      </c>
      <c r="B14" s="103" t="s">
        <v>361</v>
      </c>
      <c r="C14" s="103" t="s">
        <v>362</v>
      </c>
      <c r="D14" s="103" t="s">
        <v>361</v>
      </c>
      <c r="E14" s="103" t="s">
        <v>362</v>
      </c>
      <c r="F14" s="103" t="s">
        <v>361</v>
      </c>
      <c r="G14" s="103" t="s">
        <v>362</v>
      </c>
    </row>
    <row r="15" spans="1:7" ht="12.75">
      <c r="A15" s="150" t="s">
        <v>265</v>
      </c>
      <c r="B15" s="114"/>
      <c r="C15" s="114"/>
      <c r="D15" s="114"/>
      <c r="E15" s="114"/>
      <c r="F15" s="114"/>
      <c r="G15" s="114"/>
    </row>
    <row r="16" spans="1:7" ht="12.75">
      <c r="A16" s="150" t="s">
        <v>266</v>
      </c>
      <c r="B16" s="114"/>
      <c r="C16" s="114"/>
      <c r="D16" s="114"/>
      <c r="E16" s="114"/>
      <c r="F16" s="114"/>
      <c r="G16" s="114"/>
    </row>
    <row r="17" spans="1:7" ht="12.75">
      <c r="A17" s="150" t="s">
        <v>267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363</v>
      </c>
    </row>
    <row r="4" spans="1:6" ht="12.75">
      <c r="A4" s="121"/>
      <c r="B4" s="121"/>
      <c r="C4" s="121"/>
      <c r="D4" s="121"/>
      <c r="E4" s="121"/>
      <c r="F4" s="121"/>
    </row>
    <row r="5" spans="1:10" ht="36.75">
      <c r="A5" s="185" t="s">
        <v>308</v>
      </c>
      <c r="B5" s="185" t="s">
        <v>56</v>
      </c>
      <c r="C5" s="185" t="s">
        <v>196</v>
      </c>
      <c r="D5" s="86" t="s">
        <v>197</v>
      </c>
      <c r="E5" s="185" t="s">
        <v>57</v>
      </c>
      <c r="F5" s="185" t="s">
        <v>196</v>
      </c>
      <c r="G5" s="185" t="s">
        <v>198</v>
      </c>
      <c r="J5" s="80"/>
    </row>
    <row r="6" spans="1:10" ht="12.75">
      <c r="A6" s="186" t="s">
        <v>364</v>
      </c>
      <c r="B6" s="187"/>
      <c r="C6" s="188"/>
      <c r="D6" s="189"/>
      <c r="E6" s="187"/>
      <c r="F6" s="188"/>
      <c r="G6" s="185"/>
      <c r="J6" s="80"/>
    </row>
    <row r="7" spans="1:10" ht="12.75">
      <c r="A7" s="190" t="s">
        <v>365</v>
      </c>
      <c r="B7" s="190"/>
      <c r="C7" s="191"/>
      <c r="D7" s="192"/>
      <c r="E7" s="190"/>
      <c r="F7" s="191"/>
      <c r="G7" s="193"/>
      <c r="J7" s="80"/>
    </row>
    <row r="8" spans="1:10" ht="12.75">
      <c r="A8" s="194" t="s">
        <v>366</v>
      </c>
      <c r="B8" s="194"/>
      <c r="C8" s="195"/>
      <c r="D8" s="192" t="s">
        <v>367</v>
      </c>
      <c r="E8" s="194"/>
      <c r="F8" s="195"/>
      <c r="G8" s="193"/>
      <c r="J8" s="80"/>
    </row>
    <row r="9" spans="1:7" ht="12.75">
      <c r="A9" s="196" t="s">
        <v>368</v>
      </c>
      <c r="B9" s="196"/>
      <c r="C9" s="197"/>
      <c r="D9" s="198" t="s">
        <v>213</v>
      </c>
      <c r="E9" s="196"/>
      <c r="F9" s="197"/>
      <c r="G9" s="193"/>
    </row>
    <row r="10" spans="1:7" ht="12.75">
      <c r="A10" s="196" t="s">
        <v>369</v>
      </c>
      <c r="B10" s="196"/>
      <c r="C10" s="197"/>
      <c r="D10" s="199" t="s">
        <v>202</v>
      </c>
      <c r="E10" s="196"/>
      <c r="F10" s="197"/>
      <c r="G10" s="193"/>
    </row>
    <row r="11" spans="1:7" ht="12.75">
      <c r="A11" s="196" t="s">
        <v>370</v>
      </c>
      <c r="B11" s="196"/>
      <c r="C11" s="197"/>
      <c r="D11" s="198" t="s">
        <v>213</v>
      </c>
      <c r="E11" s="196"/>
      <c r="F11" s="197"/>
      <c r="G11" s="193"/>
    </row>
    <row r="12" spans="1:7" ht="12.75">
      <c r="A12" s="196" t="s">
        <v>371</v>
      </c>
      <c r="B12" s="196"/>
      <c r="C12" s="197"/>
      <c r="D12" s="199" t="s">
        <v>202</v>
      </c>
      <c r="E12" s="196"/>
      <c r="F12" s="197"/>
      <c r="G12" s="193"/>
    </row>
    <row r="13" spans="1:7" ht="12.75">
      <c r="A13" s="196" t="s">
        <v>372</v>
      </c>
      <c r="B13" s="196"/>
      <c r="C13" s="197"/>
      <c r="D13" s="198" t="s">
        <v>213</v>
      </c>
      <c r="E13" s="196"/>
      <c r="F13" s="197"/>
      <c r="G13" s="193"/>
    </row>
    <row r="14" spans="1:7" ht="12.75">
      <c r="A14" s="196" t="s">
        <v>373</v>
      </c>
      <c r="B14" s="196"/>
      <c r="C14" s="197"/>
      <c r="D14" s="199" t="s">
        <v>202</v>
      </c>
      <c r="E14" s="196"/>
      <c r="F14" s="197"/>
      <c r="G14" s="193"/>
    </row>
    <row r="15" spans="1:10" ht="12.75">
      <c r="A15" s="196" t="s">
        <v>374</v>
      </c>
      <c r="B15" s="194"/>
      <c r="C15" s="195"/>
      <c r="D15" s="200" t="s">
        <v>220</v>
      </c>
      <c r="E15" s="194"/>
      <c r="F15" s="195"/>
      <c r="G15" s="193"/>
      <c r="J15" s="80"/>
    </row>
    <row r="16" spans="1:10" ht="24.75">
      <c r="A16" s="201" t="s">
        <v>375</v>
      </c>
      <c r="B16" s="194"/>
      <c r="C16" s="195"/>
      <c r="D16" s="202"/>
      <c r="E16" s="194"/>
      <c r="F16" s="195"/>
      <c r="G16" s="193"/>
      <c r="J16" s="80"/>
    </row>
    <row r="17" ht="12.75">
      <c r="G17" s="203"/>
    </row>
    <row r="18" spans="1:6" ht="39.75" customHeight="1">
      <c r="A18" s="154" t="s">
        <v>376</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377</v>
      </c>
    </row>
    <row r="5" spans="1:4" ht="12.75" customHeight="1">
      <c r="A5" s="165" t="s">
        <v>378</v>
      </c>
      <c r="B5" s="103" t="s">
        <v>379</v>
      </c>
      <c r="C5" s="103" t="s">
        <v>380</v>
      </c>
      <c r="D5" s="157" t="s">
        <v>317</v>
      </c>
    </row>
    <row r="6" spans="1:4" ht="12.75">
      <c r="A6" s="165" t="s">
        <v>381</v>
      </c>
      <c r="B6" s="103"/>
      <c r="C6" s="103"/>
      <c r="D6" s="157"/>
    </row>
    <row r="7" spans="1:4" ht="12.75">
      <c r="A7" s="158" t="s">
        <v>318</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382</v>
      </c>
      <c r="B12" s="103" t="s">
        <v>379</v>
      </c>
      <c r="C12" s="103" t="s">
        <v>383</v>
      </c>
      <c r="D12" s="157" t="s">
        <v>317</v>
      </c>
    </row>
    <row r="13" spans="1:4" ht="12.75">
      <c r="A13" s="165" t="s">
        <v>381</v>
      </c>
      <c r="B13" s="103"/>
      <c r="C13" s="103"/>
      <c r="D13" s="157"/>
    </row>
    <row r="14" spans="1:4" ht="12.75">
      <c r="A14" s="158" t="s">
        <v>318</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384</v>
      </c>
      <c r="B19" s="103" t="s">
        <v>379</v>
      </c>
      <c r="C19" s="103" t="s">
        <v>385</v>
      </c>
      <c r="D19" s="157" t="s">
        <v>317</v>
      </c>
    </row>
    <row r="20" spans="1:4" ht="12.75">
      <c r="A20" s="165" t="s">
        <v>381</v>
      </c>
      <c r="B20" s="103"/>
      <c r="C20" s="103"/>
      <c r="D20" s="157"/>
    </row>
    <row r="21" spans="1:4" ht="12.75">
      <c r="A21" s="158" t="s">
        <v>318</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386</v>
      </c>
      <c r="B26" s="103" t="s">
        <v>379</v>
      </c>
      <c r="C26" s="103" t="s">
        <v>387</v>
      </c>
      <c r="D26" s="157" t="s">
        <v>317</v>
      </c>
    </row>
    <row r="27" spans="1:4" ht="12.75">
      <c r="A27" s="165" t="s">
        <v>381</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388</v>
      </c>
    </row>
    <row r="5" spans="1:6" ht="24.75">
      <c r="A5" s="103" t="s">
        <v>389</v>
      </c>
      <c r="B5" s="103" t="s">
        <v>256</v>
      </c>
      <c r="C5" s="103" t="s">
        <v>257</v>
      </c>
      <c r="D5" s="103" t="s">
        <v>258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390</v>
      </c>
      <c r="B10" s="162"/>
      <c r="C10" s="162"/>
      <c r="D10" s="162"/>
      <c r="E10" s="130"/>
      <c r="F10" s="130"/>
      <c r="G10" s="130"/>
    </row>
    <row r="11" spans="1:7" ht="27.75" customHeight="1">
      <c r="A11" s="162" t="s">
        <v>260</v>
      </c>
      <c r="B11" s="162"/>
      <c r="C11" s="162"/>
      <c r="D11" s="162"/>
      <c r="E11" s="130"/>
      <c r="F11" s="130"/>
      <c r="G11" s="130"/>
    </row>
    <row r="12" spans="1:7" ht="12.75">
      <c r="A12" s="130"/>
      <c r="B12" s="130"/>
      <c r="C12" s="130"/>
      <c r="D12" s="130"/>
      <c r="E12" s="130"/>
      <c r="F12" s="130"/>
      <c r="G12" s="130"/>
    </row>
    <row r="13" spans="1:4" ht="24.75">
      <c r="A13" s="207"/>
      <c r="B13" s="208" t="s">
        <v>391</v>
      </c>
      <c r="C13" s="208" t="s">
        <v>196</v>
      </c>
      <c r="D13" s="208" t="s">
        <v>264</v>
      </c>
    </row>
    <row r="14" spans="1:4" ht="12.75">
      <c r="A14" s="209" t="s">
        <v>326</v>
      </c>
      <c r="B14" s="164"/>
      <c r="C14" s="210"/>
      <c r="D14" s="114"/>
    </row>
    <row r="15" spans="1:4" ht="12.75">
      <c r="A15" s="209" t="s">
        <v>327</v>
      </c>
      <c r="B15" s="164"/>
      <c r="C15" s="210"/>
      <c r="D15" s="114"/>
    </row>
    <row r="16" spans="1:4" ht="12.75">
      <c r="A16" s="149" t="s">
        <v>328</v>
      </c>
      <c r="B16" s="164"/>
      <c r="C16" s="210"/>
      <c r="D16" s="114"/>
    </row>
    <row r="18" spans="1:4" ht="41.25" customHeight="1">
      <c r="A18" s="179" t="s">
        <v>392</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393</v>
      </c>
    </row>
    <row r="5" spans="1:4" s="80" customFormat="1" ht="24.75">
      <c r="A5" s="103" t="s">
        <v>320</v>
      </c>
      <c r="B5" s="103" t="s">
        <v>256</v>
      </c>
      <c r="C5" s="103" t="s">
        <v>356</v>
      </c>
      <c r="D5" s="117" t="s">
        <v>258</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357</v>
      </c>
      <c r="B10" s="155"/>
      <c r="C10" s="155"/>
      <c r="D10" s="155"/>
      <c r="E10" s="105"/>
      <c r="F10" s="105"/>
      <c r="G10" s="105"/>
      <c r="H10" s="105"/>
      <c r="I10" s="105"/>
    </row>
    <row r="11" spans="1:9" s="80" customFormat="1" ht="26.25" customHeight="1">
      <c r="A11" s="155" t="s">
        <v>260</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391</v>
      </c>
      <c r="C13" s="208" t="s">
        <v>196</v>
      </c>
      <c r="D13" s="208" t="s">
        <v>264</v>
      </c>
    </row>
    <row r="14" spans="1:4" s="80" customFormat="1" ht="12.75">
      <c r="A14" s="214" t="s">
        <v>326</v>
      </c>
      <c r="B14" s="164"/>
      <c r="C14" s="210"/>
      <c r="D14" s="114"/>
    </row>
    <row r="15" spans="1:4" s="80" customFormat="1" ht="12.75">
      <c r="A15" s="209" t="s">
        <v>327</v>
      </c>
      <c r="B15" s="164"/>
      <c r="C15" s="210"/>
      <c r="D15" s="114"/>
    </row>
    <row r="16" spans="1:4" s="80" customFormat="1" ht="12.75">
      <c r="A16" s="149" t="s">
        <v>328</v>
      </c>
      <c r="B16" s="164"/>
      <c r="C16" s="210"/>
      <c r="D16" s="114"/>
    </row>
    <row r="17" spans="1:4" s="80" customFormat="1" ht="12.75">
      <c r="A17" s="152"/>
      <c r="B17" s="215"/>
      <c r="C17" s="216"/>
      <c r="D17" s="216"/>
    </row>
    <row r="18" spans="1:4" ht="40.5" customHeight="1">
      <c r="A18" s="179" t="s">
        <v>392</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394</v>
      </c>
    </row>
    <row r="5" spans="1:8" ht="24.75">
      <c r="A5" s="217" t="s">
        <v>395</v>
      </c>
      <c r="B5" s="217" t="s">
        <v>396</v>
      </c>
      <c r="C5" s="218" t="s">
        <v>196</v>
      </c>
      <c r="D5" s="217" t="s">
        <v>397</v>
      </c>
      <c r="E5" s="218" t="s">
        <v>196</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398</v>
      </c>
      <c r="B11" s="223"/>
      <c r="C11" s="224"/>
      <c r="D11" s="220"/>
      <c r="E11" s="225"/>
      <c r="F11" s="226"/>
      <c r="G11" s="152"/>
      <c r="H11" s="222"/>
    </row>
    <row r="12" spans="1:8" ht="12.75">
      <c r="A12" s="227" t="s">
        <v>57</v>
      </c>
      <c r="B12" s="228"/>
      <c r="C12" s="229"/>
      <c r="D12" s="230"/>
      <c r="E12" s="231"/>
      <c r="F12" s="110"/>
      <c r="G12" s="152"/>
      <c r="H12" s="222"/>
    </row>
    <row r="14" spans="1:5" ht="41.25" customHeight="1">
      <c r="A14" s="232" t="s">
        <v>392</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399</v>
      </c>
    </row>
    <row r="5" spans="1:5" ht="24.75">
      <c r="A5" s="103" t="s">
        <v>316</v>
      </c>
      <c r="B5" s="103" t="s">
        <v>400</v>
      </c>
      <c r="C5" s="103" t="s">
        <v>401</v>
      </c>
      <c r="D5" s="103" t="s">
        <v>402</v>
      </c>
      <c r="E5" s="157" t="s">
        <v>317</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392</v>
      </c>
      <c r="B11" s="162"/>
      <c r="C11" s="162"/>
      <c r="D11" s="162"/>
    </row>
    <row r="12" ht="39" customHeight="1">
      <c r="A12" s="80" t="s">
        <v>403</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98075</v>
      </c>
      <c r="C12" s="28">
        <v>92522</v>
      </c>
      <c r="D12" s="28">
        <v>190597</v>
      </c>
      <c r="E12" s="29"/>
      <c r="F12" s="29"/>
      <c r="G12" s="30">
        <f>E12+F12</f>
        <v>0</v>
      </c>
      <c r="H12" s="29"/>
      <c r="I12" s="29"/>
      <c r="J12" s="30">
        <f>H12+I12</f>
        <v>0</v>
      </c>
    </row>
    <row r="13" spans="1:10" ht="12.75">
      <c r="A13" s="27" t="s">
        <v>63</v>
      </c>
      <c r="B13" s="28">
        <v>95510</v>
      </c>
      <c r="C13" s="28">
        <v>89924</v>
      </c>
      <c r="D13" s="28">
        <v>185434</v>
      </c>
      <c r="E13" s="29"/>
      <c r="F13" s="29"/>
      <c r="G13" s="30">
        <f>E13+F13</f>
        <v>0</v>
      </c>
      <c r="H13" s="29"/>
      <c r="I13" s="29"/>
      <c r="J13" s="30">
        <f>H13+I13</f>
        <v>0</v>
      </c>
    </row>
    <row r="14" spans="1:10" ht="12.75">
      <c r="A14" s="27" t="s">
        <v>64</v>
      </c>
      <c r="B14" s="28">
        <v>112127</v>
      </c>
      <c r="C14" s="28">
        <v>107338</v>
      </c>
      <c r="D14" s="28">
        <v>219465</v>
      </c>
      <c r="E14" s="29"/>
      <c r="F14" s="29"/>
      <c r="G14" s="30">
        <f>E14+F14</f>
        <v>0</v>
      </c>
      <c r="H14" s="29"/>
      <c r="I14" s="29"/>
      <c r="J14" s="30">
        <f>H14+I14</f>
        <v>0</v>
      </c>
    </row>
    <row r="15" spans="1:10" ht="12.75">
      <c r="A15" s="27" t="s">
        <v>65</v>
      </c>
      <c r="B15" s="28">
        <v>150928</v>
      </c>
      <c r="C15" s="28">
        <v>145593</v>
      </c>
      <c r="D15" s="28">
        <v>296521</v>
      </c>
      <c r="E15" s="29"/>
      <c r="F15" s="29"/>
      <c r="G15" s="30">
        <f>E15+F15</f>
        <v>0</v>
      </c>
      <c r="H15" s="29"/>
      <c r="I15" s="29"/>
      <c r="J15" s="30">
        <f>H15+I15</f>
        <v>0</v>
      </c>
    </row>
    <row r="16" spans="1:10" ht="12.75">
      <c r="A16" s="27" t="s">
        <v>66</v>
      </c>
      <c r="B16" s="28">
        <v>181847</v>
      </c>
      <c r="C16" s="28">
        <v>176158</v>
      </c>
      <c r="D16" s="28">
        <v>358005</v>
      </c>
      <c r="E16" s="29"/>
      <c r="F16" s="29"/>
      <c r="G16" s="30">
        <f>E16+F16</f>
        <v>0</v>
      </c>
      <c r="H16" s="29"/>
      <c r="I16" s="29"/>
      <c r="J16" s="30">
        <f>H16+I16</f>
        <v>0</v>
      </c>
    </row>
    <row r="17" spans="1:10" ht="12.75">
      <c r="A17" s="27" t="s">
        <v>67</v>
      </c>
      <c r="B17" s="28">
        <v>160613</v>
      </c>
      <c r="C17" s="28">
        <v>155242</v>
      </c>
      <c r="D17" s="28">
        <v>315855</v>
      </c>
      <c r="E17" s="29"/>
      <c r="F17" s="29"/>
      <c r="G17" s="30">
        <f>E17+F17</f>
        <v>0</v>
      </c>
      <c r="H17" s="29"/>
      <c r="I17" s="29"/>
      <c r="J17" s="30">
        <f>H17+I17</f>
        <v>0</v>
      </c>
    </row>
    <row r="18" spans="1:10" ht="12.75">
      <c r="A18" s="27" t="s">
        <v>68</v>
      </c>
      <c r="B18" s="28">
        <v>135754</v>
      </c>
      <c r="C18" s="28">
        <v>134870</v>
      </c>
      <c r="D18" s="28">
        <v>270624</v>
      </c>
      <c r="E18" s="29"/>
      <c r="F18" s="29"/>
      <c r="G18" s="30">
        <f>E18+F18</f>
        <v>0</v>
      </c>
      <c r="H18" s="29"/>
      <c r="I18" s="29"/>
      <c r="J18" s="30">
        <f>H18+I18</f>
        <v>0</v>
      </c>
    </row>
    <row r="19" spans="1:10" ht="12.75">
      <c r="A19" s="27" t="s">
        <v>69</v>
      </c>
      <c r="B19" s="28">
        <v>117562</v>
      </c>
      <c r="C19" s="28">
        <v>121188</v>
      </c>
      <c r="D19" s="28">
        <v>238750</v>
      </c>
      <c r="E19" s="29"/>
      <c r="F19" s="29"/>
      <c r="G19" s="30">
        <f>E19+F19</f>
        <v>0</v>
      </c>
      <c r="H19" s="29"/>
      <c r="I19" s="29"/>
      <c r="J19" s="30">
        <f>H19+I19</f>
        <v>0</v>
      </c>
    </row>
    <row r="20" spans="1:10" ht="12.75">
      <c r="A20" s="27" t="s">
        <v>70</v>
      </c>
      <c r="B20" s="28">
        <v>109695</v>
      </c>
      <c r="C20" s="28">
        <v>116867</v>
      </c>
      <c r="D20" s="28">
        <v>226562</v>
      </c>
      <c r="E20" s="29"/>
      <c r="F20" s="29"/>
      <c r="G20" s="30">
        <f>E20+F20</f>
        <v>0</v>
      </c>
      <c r="H20" s="29"/>
      <c r="I20" s="29"/>
      <c r="J20" s="30">
        <f>H20+I20</f>
        <v>0</v>
      </c>
    </row>
    <row r="21" spans="1:10" ht="12.75">
      <c r="A21" s="27" t="s">
        <v>71</v>
      </c>
      <c r="B21" s="28">
        <v>127113</v>
      </c>
      <c r="C21" s="28">
        <v>140707</v>
      </c>
      <c r="D21" s="28">
        <v>267820</v>
      </c>
      <c r="E21" s="29"/>
      <c r="F21" s="29"/>
      <c r="G21" s="30">
        <f>E21+F21</f>
        <v>0</v>
      </c>
      <c r="H21" s="29"/>
      <c r="I21" s="29"/>
      <c r="J21" s="30">
        <f>H21+I21</f>
        <v>0</v>
      </c>
    </row>
    <row r="22" spans="1:10" ht="12.75">
      <c r="A22" s="27" t="s">
        <v>72</v>
      </c>
      <c r="B22" s="28">
        <v>123198</v>
      </c>
      <c r="C22" s="28">
        <v>141532</v>
      </c>
      <c r="D22" s="28">
        <v>264730</v>
      </c>
      <c r="E22" s="29"/>
      <c r="F22" s="29"/>
      <c r="G22" s="30">
        <f>E22+F22</f>
        <v>0</v>
      </c>
      <c r="H22" s="29"/>
      <c r="I22" s="29"/>
      <c r="J22" s="30">
        <f>H22+I22</f>
        <v>0</v>
      </c>
    </row>
    <row r="23" spans="1:10" ht="12.75">
      <c r="A23" s="27" t="s">
        <v>73</v>
      </c>
      <c r="B23" s="28">
        <v>103845</v>
      </c>
      <c r="C23" s="28">
        <v>125109</v>
      </c>
      <c r="D23" s="28">
        <v>228954</v>
      </c>
      <c r="E23" s="29"/>
      <c r="F23" s="29"/>
      <c r="G23" s="30">
        <f>E23+F23</f>
        <v>0</v>
      </c>
      <c r="H23" s="29"/>
      <c r="I23" s="29"/>
      <c r="J23" s="30">
        <f>H23+I23</f>
        <v>0</v>
      </c>
    </row>
    <row r="24" spans="1:10" ht="12.75">
      <c r="A24" s="27" t="s">
        <v>74</v>
      </c>
      <c r="B24" s="28">
        <v>61953</v>
      </c>
      <c r="C24" s="28">
        <v>77624</v>
      </c>
      <c r="D24" s="28">
        <v>139577</v>
      </c>
      <c r="E24" s="29"/>
      <c r="F24" s="29"/>
      <c r="G24" s="30">
        <f>E24+F24</f>
        <v>0</v>
      </c>
      <c r="H24" s="29"/>
      <c r="I24" s="29"/>
      <c r="J24" s="30">
        <f>H24+I24</f>
        <v>0</v>
      </c>
    </row>
    <row r="25" spans="1:10" ht="12.75">
      <c r="A25" s="27" t="s">
        <v>75</v>
      </c>
      <c r="B25" s="28">
        <v>135267</v>
      </c>
      <c r="C25" s="28">
        <v>225534</v>
      </c>
      <c r="D25" s="28">
        <v>360801</v>
      </c>
      <c r="E25" s="29"/>
      <c r="F25" s="29"/>
      <c r="G25" s="30">
        <f>E25+F25</f>
        <v>0</v>
      </c>
      <c r="H25" s="29"/>
      <c r="I25" s="29"/>
      <c r="J25" s="30">
        <f>H25+I25</f>
        <v>0</v>
      </c>
    </row>
    <row r="26" spans="1:10" ht="12.75">
      <c r="A26" s="27" t="s">
        <v>61</v>
      </c>
      <c r="B26" s="30">
        <f>SUM(B12:B25)</f>
        <v>1713487</v>
      </c>
      <c r="C26" s="30">
        <f>SUM(C12:C25)</f>
        <v>1850208</v>
      </c>
      <c r="D26" s="28">
        <v>3563695</v>
      </c>
      <c r="E26" s="30">
        <f>SUM(E12:E25)</f>
        <v>0</v>
      </c>
      <c r="F26" s="30">
        <f>SUM(F12:F25)</f>
        <v>0</v>
      </c>
      <c r="G26" s="30">
        <f>E26+F26</f>
        <v>0</v>
      </c>
      <c r="H26" s="30">
        <f>SUM(H12:H25)</f>
        <v>0</v>
      </c>
      <c r="I26" s="30">
        <f>SUM(I12:I25)</f>
        <v>0</v>
      </c>
      <c r="J26" s="30">
        <f>H26+I26</f>
        <v>0</v>
      </c>
    </row>
    <row r="27" spans="1:10" ht="12.75">
      <c r="A27" s="31" t="s">
        <v>76</v>
      </c>
      <c r="B27" s="32"/>
      <c r="C27" s="33">
        <f>SUM(C15:C20)</f>
        <v>849918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t="s">
        <v>93</v>
      </c>
      <c r="C40" s="46" t="s">
        <v>94</v>
      </c>
      <c r="D40" s="47"/>
      <c r="E40" s="48"/>
      <c r="F40" s="47"/>
      <c r="G40" s="48"/>
    </row>
    <row r="41" spans="1:7" s="49" customFormat="1" ht="12.75">
      <c r="A41" s="44" t="s">
        <v>95</v>
      </c>
      <c r="B41" s="45" t="s">
        <v>96</v>
      </c>
      <c r="C41" s="46" t="s">
        <v>91</v>
      </c>
      <c r="D41" s="47"/>
      <c r="E41" s="48"/>
      <c r="F41" s="47"/>
      <c r="G41" s="48"/>
    </row>
    <row r="42" spans="1:7" s="49" customFormat="1" ht="12.75">
      <c r="A42" s="27" t="s">
        <v>97</v>
      </c>
      <c r="B42" s="45">
        <v>37.7</v>
      </c>
      <c r="C42" s="46" t="s">
        <v>91</v>
      </c>
      <c r="D42" s="47"/>
      <c r="E42" s="48"/>
      <c r="F42" s="47"/>
      <c r="G42" s="48"/>
    </row>
    <row r="43" spans="1:7" s="49" customFormat="1" ht="12.75">
      <c r="A43" s="44" t="s">
        <v>98</v>
      </c>
      <c r="B43" s="45">
        <v>47.4</v>
      </c>
      <c r="C43" s="46" t="s">
        <v>91</v>
      </c>
      <c r="D43" s="47"/>
      <c r="E43" s="48"/>
      <c r="F43" s="47"/>
      <c r="G43" s="48"/>
    </row>
    <row r="44" spans="1:7" s="49" customFormat="1" ht="12.75">
      <c r="A44" s="44" t="s">
        <v>99</v>
      </c>
      <c r="B44" s="45"/>
      <c r="C44" s="46"/>
      <c r="D44" s="48"/>
      <c r="E44" s="48"/>
      <c r="F44" s="48"/>
      <c r="G44" s="48"/>
    </row>
    <row r="45" spans="1:7" s="49" customFormat="1" ht="12.75">
      <c r="A45" s="44" t="s">
        <v>100</v>
      </c>
      <c r="B45" s="45" t="s">
        <v>90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24.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90</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24.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24.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404</v>
      </c>
    </row>
    <row r="4" ht="13.5">
      <c r="A4" s="82"/>
    </row>
    <row r="5" ht="15">
      <c r="A5" s="234" t="s">
        <v>405</v>
      </c>
    </row>
    <row r="6" spans="1:3" ht="13.5">
      <c r="A6" s="63" t="s">
        <v>406</v>
      </c>
      <c r="B6" s="235"/>
      <c r="C6" s="4"/>
    </row>
    <row r="7" spans="1:3" ht="13.5">
      <c r="A7" s="236" t="s">
        <v>407</v>
      </c>
      <c r="B7" s="237"/>
      <c r="C7" s="4"/>
    </row>
    <row r="8" spans="1:3" ht="13.5">
      <c r="A8" s="238" t="s">
        <v>408</v>
      </c>
      <c r="B8" s="238">
        <v>0</v>
      </c>
      <c r="C8" s="239" t="s">
        <v>292</v>
      </c>
    </row>
    <row r="9" spans="1:3" ht="13.5">
      <c r="A9" s="240" t="s">
        <v>409</v>
      </c>
      <c r="B9" s="240"/>
      <c r="C9" s="241" t="s">
        <v>292</v>
      </c>
    </row>
    <row r="10" spans="1:3" ht="13.5">
      <c r="A10" s="240" t="s">
        <v>410</v>
      </c>
      <c r="B10" s="240"/>
      <c r="C10" s="241" t="s">
        <v>292</v>
      </c>
    </row>
    <row r="11" spans="1:3" ht="13.5">
      <c r="A11" s="236" t="s">
        <v>411</v>
      </c>
      <c r="B11" s="237"/>
      <c r="C11" s="4"/>
    </row>
    <row r="12" spans="1:3" ht="18.75" customHeight="1">
      <c r="A12" s="242" t="s">
        <v>412</v>
      </c>
      <c r="B12" s="243">
        <f>B8*B9*B10</f>
        <v>0</v>
      </c>
      <c r="C12" s="4"/>
    </row>
    <row r="13" spans="1:3" ht="24.75">
      <c r="A13" s="244" t="s">
        <v>413</v>
      </c>
      <c r="B13" s="245">
        <f>B6-(B12*B6)</f>
        <v>0</v>
      </c>
      <c r="C13" s="4"/>
    </row>
    <row r="14" spans="1:3" ht="15">
      <c r="A14" s="246"/>
      <c r="B14" s="247"/>
      <c r="C14" s="4"/>
    </row>
    <row r="15" spans="1:3" ht="15">
      <c r="A15" s="248" t="s">
        <v>414</v>
      </c>
      <c r="B15" s="249"/>
      <c r="C15" s="4"/>
    </row>
    <row r="16" spans="1:3" ht="13.5">
      <c r="A16" s="63" t="s">
        <v>415</v>
      </c>
      <c r="B16" s="235">
        <f>B6-(B6*B8)</f>
        <v>0</v>
      </c>
      <c r="C16" s="4"/>
    </row>
    <row r="17" spans="1:3" ht="13.5">
      <c r="A17" s="236" t="s">
        <v>407</v>
      </c>
      <c r="B17" s="237"/>
      <c r="C17" s="4"/>
    </row>
    <row r="18" spans="1:3" ht="13.5">
      <c r="A18" s="240" t="s">
        <v>416</v>
      </c>
      <c r="B18" s="240"/>
      <c r="C18" s="241" t="s">
        <v>292</v>
      </c>
    </row>
    <row r="19" spans="1:3" ht="13.5">
      <c r="A19" s="240" t="s">
        <v>417</v>
      </c>
      <c r="B19" s="240"/>
      <c r="C19" s="241" t="s">
        <v>292</v>
      </c>
    </row>
    <row r="20" spans="1:3" ht="13.5">
      <c r="A20" s="250" t="s">
        <v>418</v>
      </c>
      <c r="B20" s="250"/>
      <c r="C20" s="251" t="s">
        <v>292</v>
      </c>
    </row>
    <row r="21" spans="1:3" ht="13.5">
      <c r="A21" s="236" t="s">
        <v>411</v>
      </c>
      <c r="B21" s="237"/>
      <c r="C21" s="4"/>
    </row>
    <row r="22" spans="1:3" ht="24.75">
      <c r="A22" s="242" t="s">
        <v>419</v>
      </c>
      <c r="B22" s="245">
        <f>B18*B19*B20</f>
        <v>0</v>
      </c>
      <c r="C22" s="4"/>
    </row>
    <row r="23" spans="1:3" ht="24.75">
      <c r="A23" s="252" t="s">
        <v>420</v>
      </c>
      <c r="B23" s="245">
        <f>B16-(B22*B16)</f>
        <v>0</v>
      </c>
      <c r="C23" s="253"/>
    </row>
    <row r="25" ht="15">
      <c r="A25" s="254" t="s">
        <v>61</v>
      </c>
    </row>
    <row r="26" spans="1:2" ht="24.75">
      <c r="A26" s="255" t="s">
        <v>421</v>
      </c>
      <c r="B26" s="256">
        <f>IF(B13=B16,B23,B23+B13)</f>
        <v>0</v>
      </c>
    </row>
    <row r="28" spans="1:6" ht="13.5">
      <c r="A28" s="257" t="s">
        <v>422</v>
      </c>
      <c r="B28" s="257"/>
      <c r="C28" s="257"/>
      <c r="D28" s="257"/>
      <c r="E28" s="257"/>
      <c r="F28" s="257"/>
    </row>
    <row r="29" spans="1:6" ht="13.5">
      <c r="A29" s="257" t="s">
        <v>423</v>
      </c>
      <c r="B29" s="257"/>
      <c r="C29" s="257"/>
      <c r="D29" s="257"/>
      <c r="E29" s="257"/>
      <c r="F29" s="257"/>
    </row>
    <row r="30" spans="1:6" ht="23.25" customHeight="1">
      <c r="A30" s="258" t="s">
        <v>424</v>
      </c>
      <c r="B30" s="258"/>
      <c r="C30" s="258"/>
      <c r="D30" s="258"/>
      <c r="E30" s="258"/>
      <c r="F30" s="258"/>
    </row>
    <row r="31" spans="1:6" ht="13.5" customHeight="1">
      <c r="A31" s="259" t="s">
        <v>425</v>
      </c>
      <c r="B31" s="259"/>
      <c r="C31" s="259"/>
      <c r="D31" s="259"/>
      <c r="E31" s="259"/>
      <c r="F31" s="259"/>
    </row>
    <row r="32" spans="1:6" ht="13.5" customHeight="1">
      <c r="A32" s="260" t="s">
        <v>426</v>
      </c>
      <c r="B32" s="260"/>
      <c r="C32" s="260"/>
      <c r="D32" s="260"/>
      <c r="E32" s="260"/>
      <c r="F32" s="260"/>
    </row>
    <row r="33" spans="1:6" ht="14.25" customHeight="1">
      <c r="A33" s="260" t="s">
        <v>427</v>
      </c>
      <c r="B33" s="260"/>
      <c r="C33" s="260"/>
      <c r="D33" s="260"/>
      <c r="E33" s="260"/>
      <c r="F33" s="260"/>
    </row>
    <row r="34" spans="1:6" ht="13.5" customHeight="1">
      <c r="A34" s="260" t="s">
        <v>428</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429</v>
      </c>
      <c r="B3" s="82"/>
      <c r="C3" s="82"/>
      <c r="D3" s="82"/>
      <c r="E3" s="82"/>
    </row>
    <row r="5" spans="1:5" ht="14.25">
      <c r="A5" s="261" t="s">
        <v>430</v>
      </c>
      <c r="B5" s="262"/>
      <c r="C5" s="262"/>
      <c r="D5" s="262"/>
      <c r="E5" s="262"/>
    </row>
    <row r="6" spans="1:5" ht="15" customHeight="1">
      <c r="A6" s="262"/>
      <c r="B6" s="263" t="s">
        <v>57</v>
      </c>
      <c r="C6" s="263"/>
      <c r="D6" s="263"/>
      <c r="E6" s="264" t="s">
        <v>279</v>
      </c>
    </row>
    <row r="7" spans="1:5" ht="24.75">
      <c r="A7" s="265" t="s">
        <v>308</v>
      </c>
      <c r="B7" s="266" t="s">
        <v>431</v>
      </c>
      <c r="C7" s="266" t="s">
        <v>432</v>
      </c>
      <c r="D7" s="267" t="s">
        <v>433</v>
      </c>
      <c r="E7" s="262"/>
    </row>
    <row r="8" spans="1:5" ht="12.75" customHeight="1">
      <c r="A8" s="266" t="s">
        <v>434</v>
      </c>
      <c r="B8" s="268">
        <f>'G6PD-E2.4'!E6</f>
        <v>0</v>
      </c>
      <c r="C8" s="269">
        <f>'G6PD-E2.4'!E7</f>
        <v>0</v>
      </c>
      <c r="D8" s="269">
        <f>'G6PD-E2.4'!F7</f>
      </c>
      <c r="E8" s="270" t="s">
        <v>435</v>
      </c>
    </row>
    <row r="9" spans="1:5" ht="12.75" customHeight="1">
      <c r="A9" s="266" t="s">
        <v>436</v>
      </c>
      <c r="B9" s="269">
        <f>'G6PD-E2.4'!E8</f>
        <v>0</v>
      </c>
      <c r="C9" s="269">
        <f>'G6PD-E2.4'!E9</f>
        <v>0</v>
      </c>
      <c r="D9" s="269">
        <f>'G6PD-E2.4'!F9</f>
      </c>
      <c r="E9" s="271" t="s">
        <v>435</v>
      </c>
    </row>
    <row r="10" spans="1:5" ht="12.75" customHeight="1">
      <c r="A10" s="266" t="s">
        <v>437</v>
      </c>
      <c r="B10" s="268">
        <f>'G6PD-E2.4'!E6+'G6PD-E2.4'!E8</f>
        <v>0</v>
      </c>
      <c r="C10" s="269">
        <f>('G6PD-E2.4'!E7+'G6PD-E2.4'!E9)</f>
        <v>0</v>
      </c>
      <c r="D10" s="272"/>
      <c r="E10" s="271" t="s">
        <v>435</v>
      </c>
    </row>
    <row r="11" spans="1:5" ht="12.75" customHeight="1">
      <c r="A11" s="266" t="s">
        <v>438</v>
      </c>
      <c r="B11" s="269">
        <f>'G6PD-E1.1'!E19</f>
        <v>0</v>
      </c>
      <c r="C11" s="269">
        <f>'G6PD-E1.1'!E11</f>
        <v>0</v>
      </c>
      <c r="D11" s="269">
        <f>'G6PD-E1.1'!F11</f>
      </c>
      <c r="E11" s="273" t="s">
        <v>439</v>
      </c>
    </row>
    <row r="12" spans="1:5" ht="13.5">
      <c r="A12" s="262"/>
      <c r="B12" s="262"/>
      <c r="C12" s="262"/>
      <c r="D12" s="262"/>
      <c r="E12" s="262"/>
    </row>
    <row r="13" spans="1:5" ht="14.25">
      <c r="A13" s="261" t="s">
        <v>440</v>
      </c>
      <c r="B13" s="262"/>
      <c r="C13" s="262"/>
      <c r="D13" s="262"/>
      <c r="E13" s="262"/>
    </row>
    <row r="14" spans="1:5" ht="15" customHeight="1">
      <c r="A14" s="262"/>
      <c r="B14" s="263" t="s">
        <v>57</v>
      </c>
      <c r="C14" s="263"/>
      <c r="D14" s="263"/>
      <c r="E14" s="264" t="s">
        <v>279</v>
      </c>
    </row>
    <row r="15" spans="1:5" ht="24.75">
      <c r="A15" s="265" t="s">
        <v>308</v>
      </c>
      <c r="B15" s="266" t="s">
        <v>431</v>
      </c>
      <c r="C15" s="266" t="s">
        <v>441</v>
      </c>
      <c r="D15" s="267" t="s">
        <v>433</v>
      </c>
      <c r="E15" s="262"/>
    </row>
    <row r="16" spans="1:5" ht="12.75" customHeight="1">
      <c r="A16" s="266" t="s">
        <v>442</v>
      </c>
      <c r="B16" s="268">
        <f>'G6PD-E3.4'!E7</f>
        <v>0</v>
      </c>
      <c r="C16" s="265"/>
      <c r="D16" s="265"/>
      <c r="E16" s="270" t="s">
        <v>443</v>
      </c>
    </row>
    <row r="17" spans="1:5" ht="12.75" customHeight="1">
      <c r="A17" s="266" t="s">
        <v>444</v>
      </c>
      <c r="B17" s="268">
        <f>'G6PD-E3.4'!E9</f>
        <v>0</v>
      </c>
      <c r="C17" s="268">
        <f>'G6PD-E3.4'!E10</f>
        <v>0</v>
      </c>
      <c r="D17" s="269">
        <f>'G6PD-E3.4'!F10</f>
      </c>
      <c r="E17" s="271" t="s">
        <v>443</v>
      </c>
    </row>
    <row r="18" spans="1:5" ht="12.75" customHeight="1">
      <c r="A18" s="266" t="s">
        <v>445</v>
      </c>
      <c r="B18" s="268">
        <f>'G6PD-E3.4'!E11</f>
        <v>0</v>
      </c>
      <c r="C18" s="268">
        <f>'G6PD-E3.4'!E12</f>
        <v>0</v>
      </c>
      <c r="D18" s="269">
        <f>'G6PD-E3.4'!F12</f>
      </c>
      <c r="E18" s="271" t="s">
        <v>443</v>
      </c>
    </row>
    <row r="19" spans="1:5" ht="12.75" customHeight="1">
      <c r="A19" s="266" t="s">
        <v>446</v>
      </c>
      <c r="B19" s="268">
        <f>'G6PD-E3.4'!E13</f>
        <v>0</v>
      </c>
      <c r="C19" s="268">
        <f>'G6PD-E3.4'!E14</f>
        <v>0</v>
      </c>
      <c r="D19" s="269">
        <f>'G6PD-E3.4'!F14</f>
      </c>
      <c r="E19" s="271" t="s">
        <v>443</v>
      </c>
    </row>
    <row r="20" spans="1:5" ht="29.25" customHeight="1">
      <c r="A20" s="266" t="s">
        <v>447</v>
      </c>
      <c r="B20" s="268">
        <f>'G6PD-E3.4'!E15</f>
        <v>0</v>
      </c>
      <c r="C20" s="265"/>
      <c r="D20" s="269">
        <f>'G6PD-E3.4'!F15</f>
      </c>
      <c r="E20" s="273" t="s">
        <v>443</v>
      </c>
    </row>
    <row r="22" ht="13.5">
      <c r="A22" s="80"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448</v>
      </c>
    </row>
    <row r="5" spans="1:6" ht="40.5" customHeight="1">
      <c r="A5" s="274" t="s">
        <v>449</v>
      </c>
      <c r="B5" s="275" t="s">
        <v>450</v>
      </c>
      <c r="C5" s="275"/>
      <c r="D5" s="276"/>
      <c r="E5" s="277"/>
      <c r="F5" s="4"/>
    </row>
    <row r="6" spans="1:6" ht="13.5">
      <c r="A6" s="278" t="s">
        <v>308</v>
      </c>
      <c r="B6" s="278" t="s">
        <v>431</v>
      </c>
      <c r="C6" s="278" t="s">
        <v>451</v>
      </c>
      <c r="D6" s="276"/>
      <c r="E6" s="277"/>
      <c r="F6" s="4"/>
    </row>
    <row r="7" spans="1:6" ht="13.5">
      <c r="A7" s="278" t="s">
        <v>452</v>
      </c>
      <c r="B7" s="279"/>
      <c r="C7" s="279"/>
      <c r="D7" s="276"/>
      <c r="E7" s="277"/>
      <c r="F7" s="4"/>
    </row>
    <row r="8" spans="1:6" ht="13.5">
      <c r="A8" s="278" t="s">
        <v>453</v>
      </c>
      <c r="B8" s="279"/>
      <c r="C8" s="279"/>
      <c r="D8" s="276"/>
      <c r="E8" s="277"/>
      <c r="F8" s="4"/>
    </row>
    <row r="9" spans="1:6" ht="13.5">
      <c r="A9" s="277"/>
      <c r="B9" s="277"/>
      <c r="C9" s="277"/>
      <c r="D9" s="277"/>
      <c r="E9" s="13"/>
      <c r="F9" s="4"/>
    </row>
    <row r="10" spans="1:6" ht="13.5">
      <c r="A10" s="280" t="s">
        <v>454</v>
      </c>
      <c r="B10" s="280" t="s">
        <v>455</v>
      </c>
      <c r="C10" s="281"/>
      <c r="D10" s="281"/>
      <c r="E10" s="277"/>
      <c r="F10" s="4"/>
    </row>
    <row r="11" spans="1:6" ht="13.5">
      <c r="A11" s="282" t="s">
        <v>456</v>
      </c>
      <c r="B11" s="282" t="s">
        <v>457</v>
      </c>
      <c r="C11" s="282" t="s">
        <v>458</v>
      </c>
      <c r="D11" s="282" t="s">
        <v>459</v>
      </c>
      <c r="E11" s="277"/>
      <c r="F11" s="4"/>
    </row>
    <row r="12" spans="1:6" ht="13.5">
      <c r="A12" s="282" t="s">
        <v>460</v>
      </c>
      <c r="B12" s="282"/>
      <c r="C12" s="282"/>
      <c r="D12" s="282"/>
      <c r="E12" s="277"/>
      <c r="F12" s="4"/>
    </row>
    <row r="13" spans="1:6" ht="13.5">
      <c r="A13" s="282" t="s">
        <v>461</v>
      </c>
      <c r="B13" s="282"/>
      <c r="C13" s="282"/>
      <c r="D13" s="282"/>
      <c r="E13" s="277"/>
      <c r="F13" s="4"/>
    </row>
    <row r="14" spans="1:6" ht="13.5">
      <c r="A14" s="282" t="s">
        <v>462</v>
      </c>
      <c r="B14" s="282"/>
      <c r="C14" s="282"/>
      <c r="D14" s="282"/>
      <c r="E14" s="277"/>
      <c r="F14" s="4"/>
    </row>
    <row r="15" spans="1:6" ht="13.5">
      <c r="A15" s="282" t="s">
        <v>463</v>
      </c>
      <c r="B15" s="282"/>
      <c r="C15" s="282"/>
      <c r="D15" s="282"/>
      <c r="E15" s="277"/>
      <c r="F15" s="4"/>
    </row>
    <row r="16" spans="1:6" ht="13.5">
      <c r="A16" s="282" t="s">
        <v>464</v>
      </c>
      <c r="B16" s="282"/>
      <c r="C16" s="282"/>
      <c r="D16" s="282"/>
      <c r="E16" s="277"/>
      <c r="F16" s="4"/>
    </row>
    <row r="17" spans="1:6" ht="13.5">
      <c r="A17" s="277"/>
      <c r="B17" s="277"/>
      <c r="C17" s="277"/>
      <c r="D17" s="277"/>
      <c r="E17" s="13"/>
      <c r="F17" s="4"/>
    </row>
    <row r="18" spans="1:6" ht="13.5">
      <c r="A18" s="280" t="s">
        <v>465</v>
      </c>
      <c r="B18" s="280" t="s">
        <v>466</v>
      </c>
      <c r="C18" s="281"/>
      <c r="D18" s="281"/>
      <c r="E18" s="277"/>
      <c r="F18" s="4"/>
    </row>
    <row r="19" spans="1:6" ht="13.5">
      <c r="A19" s="282" t="s">
        <v>456</v>
      </c>
      <c r="B19" s="282" t="s">
        <v>457</v>
      </c>
      <c r="C19" s="282" t="s">
        <v>458</v>
      </c>
      <c r="D19" s="282" t="s">
        <v>459</v>
      </c>
      <c r="E19" s="277"/>
      <c r="F19" s="4"/>
    </row>
    <row r="20" spans="1:6" ht="13.5">
      <c r="A20" s="282" t="s">
        <v>460</v>
      </c>
      <c r="B20" s="282"/>
      <c r="C20" s="282"/>
      <c r="D20" s="282"/>
      <c r="E20" s="277"/>
      <c r="F20" s="4"/>
    </row>
    <row r="21" spans="1:6" ht="13.5">
      <c r="A21" s="282" t="s">
        <v>461</v>
      </c>
      <c r="B21" s="282"/>
      <c r="C21" s="282"/>
      <c r="D21" s="282"/>
      <c r="E21" s="277"/>
      <c r="F21" s="4"/>
    </row>
    <row r="22" spans="1:6" ht="13.5">
      <c r="A22" s="282" t="s">
        <v>462</v>
      </c>
      <c r="B22" s="282"/>
      <c r="C22" s="282"/>
      <c r="D22" s="282"/>
      <c r="E22" s="277"/>
      <c r="F22" s="4"/>
    </row>
    <row r="23" spans="1:6" ht="13.5">
      <c r="A23" s="282" t="s">
        <v>463</v>
      </c>
      <c r="B23" s="282"/>
      <c r="C23" s="282"/>
      <c r="D23" s="282"/>
      <c r="E23" s="277"/>
      <c r="F23" s="4"/>
    </row>
    <row r="24" spans="1:6" ht="13.5">
      <c r="A24" s="282" t="s">
        <v>464</v>
      </c>
      <c r="B24" s="282"/>
      <c r="C24" s="282"/>
      <c r="D24" s="282"/>
      <c r="E24" s="277"/>
      <c r="F24" s="4"/>
    </row>
    <row r="25" spans="1:6" ht="13.5">
      <c r="A25" s="277"/>
      <c r="B25" s="277"/>
      <c r="C25" s="277"/>
      <c r="D25" s="277"/>
      <c r="E25" s="13"/>
      <c r="F25" s="4"/>
    </row>
    <row r="26" spans="1:6" ht="13.5">
      <c r="A26" s="280" t="s">
        <v>467</v>
      </c>
      <c r="B26" s="280" t="s">
        <v>468</v>
      </c>
      <c r="C26" s="281"/>
      <c r="D26" s="281"/>
      <c r="E26" s="277"/>
      <c r="F26" s="4"/>
    </row>
    <row r="27" spans="1:6" ht="13.5">
      <c r="A27" s="282" t="s">
        <v>456</v>
      </c>
      <c r="B27" s="282" t="s">
        <v>457</v>
      </c>
      <c r="C27" s="282" t="s">
        <v>469</v>
      </c>
      <c r="D27" s="282" t="s">
        <v>470</v>
      </c>
      <c r="E27" s="277"/>
      <c r="F27" s="4"/>
    </row>
    <row r="28" spans="1:6" ht="13.5">
      <c r="A28" s="282" t="s">
        <v>471</v>
      </c>
      <c r="B28" s="282"/>
      <c r="C28" s="282"/>
      <c r="D28" s="282"/>
      <c r="E28" s="277"/>
      <c r="F28" s="4"/>
    </row>
    <row r="29" spans="1:6" ht="13.5">
      <c r="A29" s="282" t="s">
        <v>472</v>
      </c>
      <c r="B29" s="282"/>
      <c r="C29" s="282"/>
      <c r="D29" s="282"/>
      <c r="E29" s="277"/>
      <c r="F29" s="4"/>
    </row>
    <row r="30" spans="1:6" ht="13.5">
      <c r="A30" s="282" t="s">
        <v>473</v>
      </c>
      <c r="B30" s="282"/>
      <c r="C30" s="282"/>
      <c r="D30" s="282"/>
      <c r="E30" s="277"/>
      <c r="F30" s="4"/>
    </row>
    <row r="31" spans="1:6" ht="13.5">
      <c r="A31" s="282" t="s">
        <v>474</v>
      </c>
      <c r="B31" s="282"/>
      <c r="C31" s="282"/>
      <c r="D31" s="282"/>
      <c r="E31" s="277"/>
      <c r="F31" s="4"/>
    </row>
    <row r="32" spans="1:6" ht="13.5">
      <c r="A32" s="282" t="s">
        <v>475</v>
      </c>
      <c r="B32" s="282"/>
      <c r="C32" s="282"/>
      <c r="D32" s="282"/>
      <c r="E32" s="277"/>
      <c r="F32" s="4"/>
    </row>
    <row r="33" spans="1:6" ht="13.5">
      <c r="A33" s="282" t="s">
        <v>476</v>
      </c>
      <c r="B33" s="282"/>
      <c r="C33" s="282"/>
      <c r="D33" s="282"/>
      <c r="E33" s="277"/>
      <c r="F33" s="4"/>
    </row>
    <row r="34" spans="1:6" ht="13.5">
      <c r="A34" s="282" t="s">
        <v>464</v>
      </c>
      <c r="B34" s="282"/>
      <c r="C34" s="282"/>
      <c r="D34" s="282"/>
      <c r="E34" s="277"/>
      <c r="F34" s="4"/>
    </row>
    <row r="35" spans="1:6" ht="13.5">
      <c r="A35" s="277"/>
      <c r="B35" s="277"/>
      <c r="C35" s="277"/>
      <c r="D35" s="277"/>
      <c r="E35" s="13"/>
      <c r="F35" s="4"/>
    </row>
    <row r="36" spans="1:6" ht="13.5">
      <c r="A36" s="280" t="s">
        <v>477</v>
      </c>
      <c r="B36" s="280" t="s">
        <v>478</v>
      </c>
      <c r="C36" s="281"/>
      <c r="D36" s="281"/>
      <c r="E36" s="277"/>
      <c r="F36" s="4"/>
    </row>
    <row r="37" spans="1:6" ht="13.5">
      <c r="A37" s="282" t="s">
        <v>456</v>
      </c>
      <c r="B37" s="282" t="s">
        <v>457</v>
      </c>
      <c r="C37" s="282" t="s">
        <v>469</v>
      </c>
      <c r="D37" s="282" t="s">
        <v>470</v>
      </c>
      <c r="E37" s="277"/>
      <c r="F37" s="4"/>
    </row>
    <row r="38" spans="1:6" ht="13.5">
      <c r="A38" s="282" t="s">
        <v>471</v>
      </c>
      <c r="B38" s="282"/>
      <c r="C38" s="282"/>
      <c r="D38" s="282"/>
      <c r="E38" s="277"/>
      <c r="F38" s="4"/>
    </row>
    <row r="39" spans="1:6" ht="13.5">
      <c r="A39" s="282" t="s">
        <v>472</v>
      </c>
      <c r="B39" s="282"/>
      <c r="C39" s="282"/>
      <c r="D39" s="282"/>
      <c r="E39" s="277"/>
      <c r="F39" s="4"/>
    </row>
    <row r="40" spans="1:6" ht="13.5">
      <c r="A40" s="282" t="s">
        <v>473</v>
      </c>
      <c r="B40" s="282"/>
      <c r="C40" s="282"/>
      <c r="D40" s="282"/>
      <c r="E40" s="277"/>
      <c r="F40" s="4"/>
    </row>
    <row r="41" spans="1:6" ht="13.5">
      <c r="A41" s="282" t="s">
        <v>474</v>
      </c>
      <c r="B41" s="282"/>
      <c r="C41" s="282"/>
      <c r="D41" s="282"/>
      <c r="E41" s="277"/>
      <c r="F41" s="4"/>
    </row>
    <row r="42" spans="1:6" ht="13.5">
      <c r="A42" s="282" t="s">
        <v>475</v>
      </c>
      <c r="B42" s="282"/>
      <c r="C42" s="282"/>
      <c r="D42" s="282"/>
      <c r="E42" s="277"/>
      <c r="F42" s="4"/>
    </row>
    <row r="43" spans="1:6" ht="13.5">
      <c r="A43" s="282" t="s">
        <v>476</v>
      </c>
      <c r="B43" s="282"/>
      <c r="C43" s="282"/>
      <c r="D43" s="282"/>
      <c r="E43" s="277"/>
      <c r="F43" s="4"/>
    </row>
    <row r="44" spans="1:6" ht="13.5">
      <c r="A44" s="282" t="s">
        <v>464</v>
      </c>
      <c r="B44" s="282"/>
      <c r="C44" s="282"/>
      <c r="D44" s="282"/>
      <c r="E44" s="277"/>
      <c r="F44" s="4"/>
    </row>
    <row r="45" spans="1:6" ht="13.5">
      <c r="A45" s="277"/>
      <c r="B45" s="277"/>
      <c r="C45" s="277"/>
      <c r="D45" s="277"/>
      <c r="E45" s="13"/>
      <c r="F45" s="4"/>
    </row>
    <row r="46" spans="1:6" ht="13.5">
      <c r="A46" s="280" t="s">
        <v>479</v>
      </c>
      <c r="B46" s="280" t="s">
        <v>480</v>
      </c>
      <c r="C46" s="281"/>
      <c r="D46" s="281"/>
      <c r="E46" s="281"/>
      <c r="F46" s="4"/>
    </row>
    <row r="47" spans="1:6" ht="13.5">
      <c r="A47" s="283"/>
      <c r="B47" s="283" t="s">
        <v>481</v>
      </c>
      <c r="C47" s="283"/>
      <c r="D47" s="283" t="s">
        <v>482</v>
      </c>
      <c r="E47" s="283"/>
      <c r="F47" s="4"/>
    </row>
    <row r="48" spans="1:6" ht="13.5">
      <c r="A48" s="282" t="s">
        <v>308</v>
      </c>
      <c r="B48" s="282" t="s">
        <v>483</v>
      </c>
      <c r="C48" s="282" t="s">
        <v>484</v>
      </c>
      <c r="D48" s="282" t="s">
        <v>483</v>
      </c>
      <c r="E48" s="282" t="s">
        <v>484</v>
      </c>
      <c r="F48" s="4"/>
    </row>
    <row r="49" spans="1:6" ht="13.5">
      <c r="A49" s="283" t="s">
        <v>485</v>
      </c>
      <c r="B49" s="283"/>
      <c r="C49" s="283"/>
      <c r="D49" s="283"/>
      <c r="E49" s="283"/>
      <c r="F49" s="4"/>
    </row>
    <row r="50" spans="1:6" ht="13.5">
      <c r="A50" s="282" t="s">
        <v>486</v>
      </c>
      <c r="B50" s="284">
        <f>'G6PD-NA1'!B8</f>
        <v>0</v>
      </c>
      <c r="C50" s="285">
        <f>'G6PD-NA1'!C8</f>
        <v>0</v>
      </c>
      <c r="D50" s="286"/>
      <c r="E50" s="286"/>
      <c r="F50" s="4"/>
    </row>
    <row r="51" spans="1:6" ht="13.5">
      <c r="A51" s="282" t="s">
        <v>487</v>
      </c>
      <c r="B51" s="287">
        <f>'G6PD-NA1'!B9</f>
        <v>0</v>
      </c>
      <c r="C51" s="288">
        <f>'G6PD-NA1'!C9</f>
        <v>0</v>
      </c>
      <c r="D51" s="286"/>
      <c r="E51" s="286"/>
      <c r="F51" s="4"/>
    </row>
    <row r="52" spans="1:6" ht="13.5">
      <c r="A52" s="282" t="s">
        <v>488</v>
      </c>
      <c r="B52" s="284">
        <f>'G6PD-NA1'!B10</f>
        <v>0</v>
      </c>
      <c r="C52" s="285">
        <f>'G6PD-NA1'!C10</f>
        <v>0</v>
      </c>
      <c r="D52" s="286"/>
      <c r="E52" s="286"/>
      <c r="F52" s="4"/>
    </row>
    <row r="53" spans="1:6" ht="13.5">
      <c r="A53" s="283" t="s">
        <v>489</v>
      </c>
      <c r="B53" s="283"/>
      <c r="C53" s="283"/>
      <c r="D53" s="283"/>
      <c r="E53" s="283"/>
      <c r="F53" s="4"/>
    </row>
    <row r="54" spans="1:6" ht="13.5">
      <c r="A54" s="282" t="s">
        <v>205</v>
      </c>
      <c r="B54" s="286"/>
      <c r="C54" s="286"/>
      <c r="D54" s="286"/>
      <c r="E54" s="286"/>
      <c r="F54" s="4"/>
    </row>
    <row r="55" spans="1:6" ht="13.5">
      <c r="A55" s="283" t="s">
        <v>490</v>
      </c>
      <c r="B55" s="283"/>
      <c r="C55" s="283"/>
      <c r="D55" s="283"/>
      <c r="E55" s="283"/>
      <c r="F55" s="4"/>
    </row>
    <row r="56" spans="1:6" ht="13.5">
      <c r="A56" s="282" t="s">
        <v>491</v>
      </c>
      <c r="B56" s="285">
        <f>'G6PD-NA1'!B17</f>
        <v>0</v>
      </c>
      <c r="C56" s="285">
        <f>'G6PD-NA1'!D17</f>
        <v>0</v>
      </c>
      <c r="D56" s="286"/>
      <c r="E56" s="286"/>
      <c r="F56" s="4"/>
    </row>
    <row r="57" spans="1:6" ht="13.5">
      <c r="A57" s="282" t="s">
        <v>492</v>
      </c>
      <c r="B57" s="285">
        <f>'G6PD-NA1'!B18</f>
        <v>0</v>
      </c>
      <c r="C57" s="285">
        <f>'G6PD-NA1'!D18</f>
        <v>0</v>
      </c>
      <c r="D57" s="286"/>
      <c r="E57" s="286"/>
      <c r="F57" s="4"/>
    </row>
    <row r="58" spans="1:6" ht="13.5">
      <c r="A58" s="282" t="s">
        <v>493</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3.5">
      <c r="A6" s="70"/>
      <c r="B6" s="70"/>
      <c r="C6" s="70"/>
    </row>
    <row r="7" s="69" customFormat="1" ht="13.5">
      <c r="A7" s="71" t="s">
        <v>136</v>
      </c>
    </row>
    <row r="8" s="69" customFormat="1" ht="13.5">
      <c r="A8" s="72" t="s">
        <v>52</v>
      </c>
    </row>
    <row r="9" s="69" customFormat="1" ht="13.5">
      <c r="A9" s="72" t="s">
        <v>53</v>
      </c>
    </row>
    <row r="10" s="69" customFormat="1" ht="13.5"/>
    <row r="11" spans="1:7" s="69" customFormat="1" ht="24.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3.5">
      <c r="A20" s="75"/>
      <c r="B20" s="75"/>
      <c r="C20" s="75"/>
      <c r="D20" s="75"/>
      <c r="E20" s="75"/>
      <c r="F20" s="75"/>
      <c r="G20" s="75"/>
    </row>
    <row r="21" spans="1:7" s="69" customFormat="1" ht="24.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163</v>
      </c>
      <c r="D24" s="47"/>
      <c r="E24" s="48"/>
      <c r="F24" s="47"/>
      <c r="G24" s="48"/>
    </row>
    <row r="25" spans="1:7" s="69" customFormat="1" ht="12.75" customHeight="1">
      <c r="A25" s="54" t="s">
        <v>164</v>
      </c>
      <c r="B25" s="45" t="s">
        <v>165</v>
      </c>
      <c r="C25" s="46" t="s">
        <v>163</v>
      </c>
      <c r="D25" s="47"/>
      <c r="E25" s="48"/>
      <c r="F25" s="47"/>
      <c r="G25" s="48"/>
    </row>
    <row r="26" spans="1:7" s="69" customFormat="1" ht="12.75" customHeight="1">
      <c r="A26" s="54" t="s">
        <v>166</v>
      </c>
      <c r="B26" s="45" t="s">
        <v>113</v>
      </c>
      <c r="C26" s="46" t="s">
        <v>113</v>
      </c>
      <c r="D26" s="47"/>
      <c r="E26" s="59"/>
      <c r="F26" s="47"/>
      <c r="G26" s="48"/>
    </row>
    <row r="27" spans="1:7" s="69" customFormat="1" ht="12.75" customHeight="1">
      <c r="A27" s="54" t="s">
        <v>167</v>
      </c>
      <c r="B27" s="45" t="s">
        <v>113</v>
      </c>
      <c r="C27" s="46" t="s">
        <v>113</v>
      </c>
      <c r="D27" s="47"/>
      <c r="E27" s="59"/>
      <c r="F27" s="47"/>
      <c r="G27" s="48"/>
    </row>
    <row r="28" spans="1:7" s="69" customFormat="1" ht="12.75" customHeight="1">
      <c r="A28" s="54" t="s">
        <v>168</v>
      </c>
      <c r="B28" s="45" t="s">
        <v>113</v>
      </c>
      <c r="C28" s="46" t="s">
        <v>113</v>
      </c>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t="s">
        <v>113</v>
      </c>
      <c r="C36" s="46" t="s">
        <v>113</v>
      </c>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3.5">
      <c r="A40" s="75"/>
      <c r="B40" s="75"/>
      <c r="C40" s="75"/>
      <c r="D40" s="75"/>
      <c r="E40" s="75"/>
      <c r="F40" s="75"/>
      <c r="G40" s="75"/>
    </row>
    <row r="41" spans="1:7" s="69" customFormat="1" ht="24.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3.5">
      <c r="B53" s="79"/>
      <c r="C53" s="79"/>
      <c r="D53" s="79"/>
      <c r="E53" s="79"/>
      <c r="F53" s="79"/>
      <c r="G53" s="79"/>
    </row>
    <row r="54" s="4" customFormat="1" ht="12.75">
      <c r="A54" s="4" t="s">
        <v>132</v>
      </c>
    </row>
    <row r="55" s="4" customFormat="1" ht="12.75">
      <c r="A55" s="4" t="s">
        <v>192</v>
      </c>
    </row>
    <row r="56" s="4" customFormat="1" ht="12.75">
      <c r="A56" s="4" t="s">
        <v>133</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202</v>
      </c>
      <c r="E9" s="94"/>
      <c r="F9" s="97"/>
      <c r="G9" s="93"/>
    </row>
    <row r="10" spans="1:7" ht="12.75">
      <c r="A10" s="93" t="s">
        <v>204</v>
      </c>
      <c r="B10" s="94"/>
      <c r="C10" s="95"/>
      <c r="D10" s="96" t="s">
        <v>202</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213</v>
      </c>
      <c r="E31" s="93"/>
      <c r="F31" s="95"/>
      <c r="G31" s="93"/>
    </row>
    <row r="32" spans="1:7" ht="12.75">
      <c r="A32" s="93" t="s">
        <v>222</v>
      </c>
      <c r="B32" s="93"/>
      <c r="C32" s="95"/>
      <c r="D32" s="96" t="s">
        <v>213</v>
      </c>
      <c r="E32" s="93"/>
      <c r="F32" s="95"/>
      <c r="G32" s="93"/>
    </row>
    <row r="33" spans="1:7" ht="12.75">
      <c r="A33" s="93" t="s">
        <v>223</v>
      </c>
      <c r="B33" s="93"/>
      <c r="C33" s="95"/>
      <c r="D33" s="96" t="s">
        <v>213</v>
      </c>
      <c r="E33" s="93"/>
      <c r="F33" s="95"/>
      <c r="G33" s="93"/>
    </row>
    <row r="34" spans="1:7" ht="12.75">
      <c r="A34" s="93" t="s">
        <v>224</v>
      </c>
      <c r="B34" s="93"/>
      <c r="C34" s="95"/>
      <c r="D34" s="96" t="s">
        <v>202</v>
      </c>
      <c r="E34" s="93"/>
      <c r="F34" s="95"/>
      <c r="G34" s="93"/>
    </row>
    <row r="35" spans="1:7" ht="12.75">
      <c r="A35" s="93" t="s">
        <v>225</v>
      </c>
      <c r="B35" s="93"/>
      <c r="C35" s="95"/>
      <c r="D35" s="96" t="s">
        <v>202</v>
      </c>
      <c r="E35" s="93"/>
      <c r="F35" s="95"/>
      <c r="G35" s="93"/>
    </row>
    <row r="36" spans="1:7" ht="12.75">
      <c r="A36" s="93" t="s">
        <v>226</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98" t="s">
        <v>228</v>
      </c>
      <c r="C5" s="98" t="s">
        <v>229</v>
      </c>
      <c r="D5" s="98"/>
      <c r="E5" s="98"/>
    </row>
    <row r="6" spans="1:6" ht="12.75">
      <c r="A6" s="99" t="s">
        <v>195</v>
      </c>
      <c r="B6" s="98"/>
      <c r="C6" s="98" t="s">
        <v>230</v>
      </c>
      <c r="D6" s="98" t="s">
        <v>231</v>
      </c>
      <c r="E6" s="98" t="s">
        <v>232</v>
      </c>
      <c r="F6" s="100"/>
    </row>
    <row r="7" spans="1:6" ht="12.75">
      <c r="A7" s="90" t="s">
        <v>233</v>
      </c>
      <c r="B7" s="91"/>
      <c r="C7" s="91"/>
      <c r="D7" s="91" t="s">
        <v>234</v>
      </c>
      <c r="E7" s="92"/>
      <c r="F7" s="100"/>
    </row>
    <row r="8" spans="1:5" ht="12.75">
      <c r="A8" s="93" t="s">
        <v>201</v>
      </c>
      <c r="B8" s="93"/>
      <c r="C8" s="101" t="s">
        <v>202</v>
      </c>
      <c r="D8" s="101" t="s">
        <v>235</v>
      </c>
      <c r="E8" s="101" t="s">
        <v>236</v>
      </c>
    </row>
    <row r="9" spans="1:5" ht="12.75">
      <c r="A9" s="93" t="s">
        <v>203</v>
      </c>
      <c r="B9" s="93"/>
      <c r="C9" s="101" t="s">
        <v>202</v>
      </c>
      <c r="D9" s="101" t="s">
        <v>202</v>
      </c>
      <c r="E9" s="101" t="s">
        <v>202</v>
      </c>
    </row>
    <row r="10" spans="1:5" ht="12.75">
      <c r="A10" s="93" t="s">
        <v>204</v>
      </c>
      <c r="B10" s="93"/>
      <c r="C10" s="101" t="s">
        <v>202</v>
      </c>
      <c r="D10" s="101" t="s">
        <v>235</v>
      </c>
      <c r="E10" s="101" t="s">
        <v>236</v>
      </c>
    </row>
    <row r="11" spans="1:6" ht="12.75">
      <c r="A11" s="93" t="s">
        <v>205</v>
      </c>
      <c r="B11" s="93"/>
      <c r="C11" s="101"/>
      <c r="D11" s="101"/>
      <c r="E11" s="101"/>
      <c r="F11" s="100"/>
    </row>
    <row r="12" spans="1:6" ht="12.75">
      <c r="A12" s="93" t="s">
        <v>206</v>
      </c>
      <c r="B12" s="93"/>
      <c r="C12" s="101"/>
      <c r="D12" s="101"/>
      <c r="E12" s="101"/>
      <c r="F12" s="100"/>
    </row>
    <row r="13" spans="1:6" ht="12.75">
      <c r="A13" s="93" t="s">
        <v>207</v>
      </c>
      <c r="B13" s="93"/>
      <c r="C13" s="101"/>
      <c r="D13" s="101"/>
      <c r="E13" s="101"/>
      <c r="F13" s="100"/>
    </row>
    <row r="14" spans="1:6" ht="12.75">
      <c r="A14" s="93" t="s">
        <v>208</v>
      </c>
      <c r="B14" s="93"/>
      <c r="C14" s="101"/>
      <c r="D14" s="101"/>
      <c r="E14" s="101"/>
      <c r="F14" s="100"/>
    </row>
    <row r="15" spans="1:6" ht="12.75">
      <c r="A15" s="93" t="s">
        <v>209</v>
      </c>
      <c r="B15" s="93"/>
      <c r="C15" s="101"/>
      <c r="D15" s="101"/>
      <c r="E15" s="101"/>
      <c r="F15" s="100"/>
    </row>
    <row r="16" spans="1:6" ht="12.75">
      <c r="A16" s="93" t="s">
        <v>210</v>
      </c>
      <c r="B16" s="93"/>
      <c r="C16" s="101"/>
      <c r="D16" s="101"/>
      <c r="E16" s="101"/>
      <c r="F16" s="100"/>
    </row>
    <row r="17" spans="1:6" ht="12.75">
      <c r="A17" s="90" t="s">
        <v>237</v>
      </c>
      <c r="B17" s="91"/>
      <c r="C17" s="91"/>
      <c r="D17" s="91"/>
      <c r="E17" s="92"/>
      <c r="F17" s="100"/>
    </row>
    <row r="18" spans="1:6" ht="12.75">
      <c r="A18" s="93" t="s">
        <v>212</v>
      </c>
      <c r="B18" s="93"/>
      <c r="C18" s="101" t="s">
        <v>213</v>
      </c>
      <c r="D18" s="101" t="s">
        <v>238</v>
      </c>
      <c r="E18" s="101" t="s">
        <v>239</v>
      </c>
      <c r="F18" s="100"/>
    </row>
    <row r="19" spans="1:6" ht="12.75">
      <c r="A19" s="93" t="s">
        <v>205</v>
      </c>
      <c r="B19" s="93"/>
      <c r="C19" s="101"/>
      <c r="D19" s="101"/>
      <c r="E19" s="101"/>
      <c r="F19" s="100"/>
    </row>
    <row r="20" spans="1:6" ht="12.75">
      <c r="A20" s="93" t="s">
        <v>206</v>
      </c>
      <c r="B20" s="93"/>
      <c r="C20" s="101"/>
      <c r="D20" s="101"/>
      <c r="E20" s="101"/>
      <c r="F20" s="100"/>
    </row>
    <row r="21" spans="1:6" ht="12.75">
      <c r="A21" s="93" t="s">
        <v>207</v>
      </c>
      <c r="B21" s="93"/>
      <c r="C21" s="101"/>
      <c r="D21" s="101"/>
      <c r="E21" s="101"/>
      <c r="F21" s="100"/>
    </row>
    <row r="22" spans="1:6" ht="12.75">
      <c r="A22" s="93" t="s">
        <v>208</v>
      </c>
      <c r="B22" s="93"/>
      <c r="C22" s="101"/>
      <c r="D22" s="101"/>
      <c r="E22" s="101"/>
      <c r="F22" s="100"/>
    </row>
    <row r="23" spans="1:6" ht="12.75">
      <c r="A23" s="93" t="s">
        <v>209</v>
      </c>
      <c r="B23" s="93"/>
      <c r="C23" s="101"/>
      <c r="D23" s="101"/>
      <c r="E23" s="101"/>
      <c r="F23" s="100"/>
    </row>
    <row r="24" spans="1:6" ht="12.75">
      <c r="A24" s="93" t="s">
        <v>210</v>
      </c>
      <c r="B24" s="93"/>
      <c r="C24" s="101"/>
      <c r="D24" s="101"/>
      <c r="E24" s="101"/>
      <c r="F24" s="100"/>
    </row>
    <row r="25" spans="1:6" ht="12.75">
      <c r="A25" s="90" t="s">
        <v>240</v>
      </c>
      <c r="B25" s="91"/>
      <c r="C25" s="91"/>
      <c r="D25" s="91"/>
      <c r="E25" s="92"/>
      <c r="F25" s="100"/>
    </row>
    <row r="26" spans="1:6" ht="12.75">
      <c r="A26" s="93" t="s">
        <v>215</v>
      </c>
      <c r="B26" s="93"/>
      <c r="C26" s="101"/>
      <c r="D26" s="101"/>
      <c r="E26" s="101"/>
      <c r="F26" s="100"/>
    </row>
    <row r="27" spans="1:6" ht="12.75">
      <c r="A27" s="93" t="s">
        <v>216</v>
      </c>
      <c r="B27" s="93"/>
      <c r="C27" s="101"/>
      <c r="D27" s="101"/>
      <c r="E27" s="101"/>
      <c r="F27" s="100"/>
    </row>
    <row r="28" spans="1:6" ht="12.75">
      <c r="A28" s="93" t="s">
        <v>241</v>
      </c>
      <c r="B28" s="93"/>
      <c r="C28" s="101"/>
      <c r="D28" s="101"/>
      <c r="E28" s="101"/>
      <c r="F28" s="100"/>
    </row>
    <row r="29" spans="1:6" ht="12.75">
      <c r="A29" s="90" t="s">
        <v>218</v>
      </c>
      <c r="B29" s="91"/>
      <c r="C29" s="91"/>
      <c r="D29" s="91"/>
      <c r="E29" s="92"/>
      <c r="F29" s="100"/>
    </row>
    <row r="30" spans="1:6" ht="12.75">
      <c r="A30" s="93" t="s">
        <v>219</v>
      </c>
      <c r="B30" s="94"/>
      <c r="C30" s="102" t="s">
        <v>220</v>
      </c>
      <c r="D30" s="102" t="s">
        <v>242</v>
      </c>
      <c r="E30" s="102" t="s">
        <v>243</v>
      </c>
      <c r="F30" s="100"/>
    </row>
    <row r="31" spans="1:6" ht="12.75">
      <c r="A31" s="93" t="s">
        <v>221</v>
      </c>
      <c r="B31" s="94"/>
      <c r="C31" s="102" t="s">
        <v>213</v>
      </c>
      <c r="D31" s="102" t="s">
        <v>244</v>
      </c>
      <c r="E31" s="102" t="s">
        <v>245</v>
      </c>
      <c r="F31" s="100"/>
    </row>
    <row r="32" spans="1:6" ht="12.75">
      <c r="A32" s="93" t="s">
        <v>222</v>
      </c>
      <c r="B32" s="94"/>
      <c r="C32" s="102" t="s">
        <v>213</v>
      </c>
      <c r="D32" s="102" t="s">
        <v>246</v>
      </c>
      <c r="E32" s="102" t="s">
        <v>247</v>
      </c>
      <c r="F32" s="100"/>
    </row>
    <row r="33" spans="1:6" ht="12.75">
      <c r="A33" s="93" t="s">
        <v>223</v>
      </c>
      <c r="B33" s="94"/>
      <c r="C33" s="102" t="s">
        <v>213</v>
      </c>
      <c r="D33" s="102" t="s">
        <v>248</v>
      </c>
      <c r="E33" s="102" t="s">
        <v>249</v>
      </c>
      <c r="F33" s="100"/>
    </row>
    <row r="34" spans="1:6" ht="12.75">
      <c r="A34" s="93" t="s">
        <v>224</v>
      </c>
      <c r="B34" s="94"/>
      <c r="C34" s="102" t="s">
        <v>202</v>
      </c>
      <c r="D34" s="102" t="s">
        <v>250</v>
      </c>
      <c r="E34" s="102" t="s">
        <v>251</v>
      </c>
      <c r="F34" s="100"/>
    </row>
    <row r="35" spans="1:6" ht="12.75">
      <c r="A35" s="93" t="s">
        <v>225</v>
      </c>
      <c r="B35" s="94"/>
      <c r="C35" s="102" t="s">
        <v>202</v>
      </c>
      <c r="D35" s="102" t="s">
        <v>252</v>
      </c>
      <c r="E35" s="102" t="s">
        <v>253</v>
      </c>
      <c r="F35" s="100"/>
    </row>
    <row r="36" spans="1:6" ht="12.75">
      <c r="A36" s="93" t="s">
        <v>226</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254</v>
      </c>
    </row>
    <row r="5" spans="1:4" ht="15" customHeight="1">
      <c r="A5" s="103" t="s">
        <v>255</v>
      </c>
      <c r="B5" s="103" t="s">
        <v>256</v>
      </c>
      <c r="C5" s="103" t="s">
        <v>257</v>
      </c>
      <c r="D5" s="103" t="s">
        <v>258</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259</v>
      </c>
      <c r="B11" s="106"/>
      <c r="C11" s="106"/>
      <c r="D11" s="106"/>
    </row>
    <row r="12" spans="1:4" ht="26.25" customHeight="1">
      <c r="A12" s="107" t="s">
        <v>260</v>
      </c>
      <c r="B12" s="107"/>
      <c r="C12" s="107"/>
      <c r="D12" s="107"/>
    </row>
    <row r="13" ht="13.5"/>
    <row r="14" spans="1:4" ht="24.75">
      <c r="A14" s="85" t="s">
        <v>261</v>
      </c>
      <c r="B14" s="85" t="s">
        <v>262</v>
      </c>
      <c r="C14" s="85" t="s">
        <v>263</v>
      </c>
      <c r="D14" s="85" t="s">
        <v>264</v>
      </c>
    </row>
    <row r="15" spans="1:4" ht="15" customHeight="1">
      <c r="A15" s="93" t="s">
        <v>265</v>
      </c>
      <c r="B15" s="93"/>
      <c r="C15" s="93"/>
      <c r="D15" s="93"/>
    </row>
    <row r="16" spans="1:4" ht="13.5">
      <c r="A16" s="93" t="s">
        <v>266</v>
      </c>
      <c r="B16" s="93"/>
      <c r="C16" s="93"/>
      <c r="D16" s="93"/>
    </row>
    <row r="17" spans="1:4" ht="13.5">
      <c r="A17" s="93" t="s">
        <v>267</v>
      </c>
      <c r="B17" s="93"/>
      <c r="C17" s="93"/>
      <c r="D17" s="93"/>
    </row>
    <row r="18" spans="1:4" ht="24.75">
      <c r="A18" s="85" t="s">
        <v>261</v>
      </c>
      <c r="B18" s="85" t="s">
        <v>268</v>
      </c>
      <c r="C18" s="108" t="s">
        <v>269</v>
      </c>
      <c r="D18" s="85" t="s">
        <v>264</v>
      </c>
    </row>
    <row r="19" spans="1:4" ht="15" customHeight="1">
      <c r="A19" s="93" t="s">
        <v>265</v>
      </c>
      <c r="B19" s="93"/>
      <c r="C19" s="93"/>
      <c r="D19" s="93"/>
    </row>
    <row r="20" spans="1:4" ht="15" customHeight="1">
      <c r="A20" s="93" t="s">
        <v>266</v>
      </c>
      <c r="B20" s="93"/>
      <c r="C20" s="93"/>
      <c r="D20" s="93"/>
    </row>
    <row r="21" spans="1:4" ht="15" customHeight="1">
      <c r="A21" s="93" t="s">
        <v>267</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270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271</v>
      </c>
    </row>
    <row r="5" spans="1:5" ht="52.5" customHeight="1">
      <c r="A5" s="111" t="s">
        <v>272</v>
      </c>
      <c r="B5" s="111"/>
      <c r="C5" s="111"/>
      <c r="D5" s="111"/>
      <c r="E5" s="100"/>
    </row>
    <row r="6" spans="1:5" ht="26.25" customHeight="1">
      <c r="A6" s="112" t="s">
        <v>260</v>
      </c>
      <c r="B6" s="112"/>
      <c r="C6" s="112"/>
      <c r="D6" s="112"/>
      <c r="E6" s="100"/>
    </row>
    <row r="7" spans="1:5" ht="12.75">
      <c r="A7" s="113"/>
      <c r="B7" s="113"/>
      <c r="C7" s="113"/>
      <c r="D7" s="113"/>
      <c r="E7" s="100"/>
    </row>
    <row r="8" spans="1:5" ht="24.75">
      <c r="A8" s="85" t="s">
        <v>261</v>
      </c>
      <c r="B8" s="85" t="s">
        <v>273</v>
      </c>
      <c r="C8" s="85" t="s">
        <v>274</v>
      </c>
      <c r="D8" s="85" t="s">
        <v>264</v>
      </c>
      <c r="E8" s="100"/>
    </row>
    <row r="9" spans="1:5" ht="12.75">
      <c r="A9" s="93" t="s">
        <v>265</v>
      </c>
      <c r="B9" s="87"/>
      <c r="C9" s="87"/>
      <c r="D9" s="87"/>
      <c r="E9" s="100"/>
    </row>
    <row r="10" spans="1:5" ht="12.75">
      <c r="A10" s="93" t="s">
        <v>266</v>
      </c>
      <c r="B10" s="87"/>
      <c r="C10" s="87"/>
      <c r="D10" s="87"/>
      <c r="E10" s="100"/>
    </row>
    <row r="11" spans="1:5" ht="12.75">
      <c r="A11" s="93" t="s">
        <v>267</v>
      </c>
      <c r="B11" s="87"/>
      <c r="C11" s="87"/>
      <c r="D11" s="87"/>
      <c r="E11" s="100"/>
    </row>
    <row r="12" spans="1:4" ht="12.75">
      <c r="A12" s="100"/>
      <c r="B12" s="100"/>
      <c r="C12" s="100"/>
      <c r="D12" s="100"/>
    </row>
    <row r="13" spans="1:5" ht="24.75">
      <c r="A13" s="85" t="s">
        <v>261</v>
      </c>
      <c r="B13" s="85" t="s">
        <v>268</v>
      </c>
      <c r="C13" s="108" t="s">
        <v>275</v>
      </c>
      <c r="D13" s="85" t="s">
        <v>264</v>
      </c>
      <c r="E13" s="100"/>
    </row>
    <row r="14" spans="1:5" ht="12.75">
      <c r="A14" s="93" t="s">
        <v>265</v>
      </c>
      <c r="B14" s="87"/>
      <c r="C14" s="87"/>
      <c r="D14" s="87"/>
      <c r="E14" s="100"/>
    </row>
    <row r="15" spans="1:5" ht="12.75">
      <c r="A15" s="93" t="s">
        <v>266</v>
      </c>
      <c r="B15" s="87"/>
      <c r="C15" s="87"/>
      <c r="D15" s="87"/>
      <c r="E15" s="100"/>
    </row>
    <row r="16" spans="1:5" ht="12.75">
      <c r="A16" s="93" t="s">
        <v>267</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270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276</v>
      </c>
    </row>
    <row r="5" spans="2:4" ht="12.75">
      <c r="B5" s="114" t="s">
        <v>277</v>
      </c>
      <c r="C5" s="114" t="s">
        <v>278</v>
      </c>
      <c r="D5" s="115" t="s">
        <v>279</v>
      </c>
    </row>
    <row r="6" spans="1:3" ht="12.75">
      <c r="A6" s="104" t="s">
        <v>280</v>
      </c>
      <c r="B6" s="116"/>
      <c r="C6" s="116"/>
    </row>
    <row r="7" spans="1:3" ht="12.75">
      <c r="A7" s="117" t="s">
        <v>281</v>
      </c>
      <c r="B7" s="118"/>
      <c r="C7" s="118"/>
    </row>
    <row r="8" spans="1:3" ht="12.75">
      <c r="A8" s="104" t="s">
        <v>282</v>
      </c>
      <c r="B8" s="116"/>
      <c r="C8" s="116"/>
    </row>
    <row r="9" spans="1:3" ht="12.75">
      <c r="A9" s="104" t="s">
        <v>283</v>
      </c>
      <c r="B9" s="116"/>
      <c r="C9" s="116"/>
    </row>
    <row r="10" spans="1:3" ht="12.75">
      <c r="A10" s="104" t="s">
        <v>284</v>
      </c>
      <c r="B10" s="116"/>
      <c r="C10" s="116"/>
    </row>
    <row r="11" spans="1:3" ht="12.75">
      <c r="A11" s="104" t="s">
        <v>285</v>
      </c>
      <c r="B11" s="116"/>
      <c r="C11" s="116"/>
    </row>
    <row r="12" spans="1:4" ht="12.75">
      <c r="A12" s="119" t="s">
        <v>286</v>
      </c>
      <c r="B12" s="120">
        <f>B8+B10</f>
        <v>0</v>
      </c>
      <c r="C12" s="120">
        <f>C8+C10</f>
        <v>0</v>
      </c>
      <c r="D12" s="121"/>
    </row>
    <row r="13" spans="1:3" s="121" customFormat="1" ht="12.75">
      <c r="A13" s="119" t="s">
        <v>287</v>
      </c>
      <c r="B13" s="120">
        <f>B9+B11</f>
        <v>0</v>
      </c>
      <c r="C13" s="120">
        <f>C9+C11</f>
        <v>0</v>
      </c>
    </row>
    <row r="14" spans="1:4" s="121" customFormat="1" ht="12.75">
      <c r="A14" s="104" t="s">
        <v>288</v>
      </c>
      <c r="B14" s="116"/>
      <c r="C14" s="116"/>
      <c r="D14" s="80"/>
    </row>
    <row r="15" spans="1:3" ht="12.75">
      <c r="A15" s="117" t="s">
        <v>289</v>
      </c>
      <c r="B15" s="118"/>
      <c r="C15" s="118"/>
    </row>
    <row r="16" spans="1:3" ht="24.75">
      <c r="A16" s="104" t="s">
        <v>290</v>
      </c>
      <c r="B16" s="120" t="e">
        <f>B8/(B13/1000)</f>
        <v>#DIV/0!</v>
      </c>
      <c r="C16" s="120" t="e">
        <f>C8/(C13/1000)</f>
        <v>#DIV/0!</v>
      </c>
    </row>
    <row r="17" spans="1:4" ht="24.75">
      <c r="A17" s="116" t="s">
        <v>291</v>
      </c>
      <c r="B17" s="122"/>
      <c r="C17" s="122"/>
      <c r="D17" s="123" t="s">
        <v>292</v>
      </c>
    </row>
    <row r="18" spans="1:4" ht="24.75">
      <c r="A18" s="104" t="s">
        <v>293</v>
      </c>
      <c r="B18" s="122"/>
      <c r="C18" s="122"/>
      <c r="D18" s="124" t="s">
        <v>292</v>
      </c>
    </row>
    <row r="19" spans="1:3" ht="12.75">
      <c r="A19" s="104" t="s">
        <v>294</v>
      </c>
      <c r="B19" s="120" t="e">
        <f>B16/B17</f>
        <v>#DIV/0!</v>
      </c>
      <c r="C19" s="120" t="e">
        <f>C16/C17</f>
        <v>#DIV/0!</v>
      </c>
    </row>
    <row r="20" spans="1:3" ht="24.75">
      <c r="A20" s="104" t="s">
        <v>295</v>
      </c>
      <c r="B20" s="120" t="e">
        <f>B8/B17</f>
        <v>#DIV/0!</v>
      </c>
      <c r="C20" s="120" t="e">
        <f>C8/C17</f>
        <v>#DIV/0!</v>
      </c>
    </row>
    <row r="21" spans="1:3" ht="24.75">
      <c r="A21" s="104" t="s">
        <v>296</v>
      </c>
      <c r="B21" s="120" t="e">
        <f>B8/(B17*B18)</f>
        <v>#DIV/0!</v>
      </c>
      <c r="C21" s="120" t="e">
        <f>C8/(C17*C18)</f>
        <v>#DIV/0!</v>
      </c>
    </row>
    <row r="22" spans="1:3" ht="12.75">
      <c r="A22" s="117" t="s">
        <v>297</v>
      </c>
      <c r="B22" s="118"/>
      <c r="C22" s="118"/>
    </row>
    <row r="23" spans="1:3" ht="12.75">
      <c r="A23" s="104" t="s">
        <v>298</v>
      </c>
      <c r="B23" s="120" t="e">
        <f>B10/(B13/1000)</f>
        <v>#DIV/0!</v>
      </c>
      <c r="C23" s="120" t="e">
        <f>C10/(C13/1000)</f>
        <v>#DIV/0!</v>
      </c>
    </row>
    <row r="24" spans="1:4" ht="24.75">
      <c r="A24" s="116" t="s">
        <v>299</v>
      </c>
      <c r="B24" s="122"/>
      <c r="C24" s="122"/>
      <c r="D24" s="123" t="s">
        <v>292</v>
      </c>
    </row>
    <row r="25" spans="1:4" ht="24.75">
      <c r="A25" s="104" t="s">
        <v>300</v>
      </c>
      <c r="B25" s="122"/>
      <c r="C25" s="122"/>
      <c r="D25" s="124" t="s">
        <v>292</v>
      </c>
    </row>
    <row r="26" spans="1:3" ht="24.75">
      <c r="A26" s="104" t="s">
        <v>301</v>
      </c>
      <c r="B26" s="120" t="e">
        <f>B23/B24</f>
        <v>#DIV/0!</v>
      </c>
      <c r="C26" s="120" t="e">
        <f>C23/C24</f>
        <v>#DIV/0!</v>
      </c>
    </row>
    <row r="27" spans="1:3" ht="24.75">
      <c r="A27" s="104" t="s">
        <v>302</v>
      </c>
      <c r="B27" s="120" t="e">
        <f>B10/B24</f>
        <v>#DIV/0!</v>
      </c>
      <c r="C27" s="120" t="e">
        <f>C10/C24</f>
        <v>#DIV/0!</v>
      </c>
    </row>
    <row r="28" spans="1:3" ht="24.75">
      <c r="A28" s="104" t="s">
        <v>303</v>
      </c>
      <c r="B28" s="120" t="e">
        <f>B10/(B24*B25)</f>
        <v>#DIV/0!</v>
      </c>
      <c r="C28" s="120" t="e">
        <f>C10/(C24*C25)</f>
        <v>#DIV/0!</v>
      </c>
    </row>
    <row r="29" spans="1:3" ht="12.75">
      <c r="A29" s="105"/>
      <c r="B29" s="105"/>
      <c r="C29" s="105"/>
    </row>
    <row r="30" spans="1:4" ht="24.75" customHeight="1">
      <c r="A30" s="125" t="s">
        <v>304</v>
      </c>
      <c r="B30" s="125"/>
      <c r="C30" s="125"/>
      <c r="D30" s="126"/>
    </row>
    <row r="31" spans="1:4" ht="24.75" customHeight="1">
      <c r="A31" s="112" t="s">
        <v>260</v>
      </c>
      <c r="B31" s="112"/>
      <c r="C31" s="112"/>
      <c r="D31" s="113"/>
    </row>
    <row r="32" spans="1:4" ht="12.75">
      <c r="A32" s="127"/>
      <c r="B32" s="127"/>
      <c r="C32" s="128"/>
      <c r="D32" s="113"/>
    </row>
    <row r="33" spans="1:3" ht="24.75">
      <c r="A33" s="103" t="s">
        <v>305</v>
      </c>
      <c r="B33" s="103" t="s">
        <v>273</v>
      </c>
      <c r="C33" s="129" t="s">
        <v>263</v>
      </c>
    </row>
    <row r="34" spans="1:3" ht="12.75">
      <c r="A34" s="104" t="s">
        <v>265</v>
      </c>
      <c r="B34" s="104"/>
      <c r="C34" s="104"/>
    </row>
    <row r="35" spans="1:3" ht="12.75">
      <c r="A35" s="104" t="s">
        <v>266</v>
      </c>
      <c r="B35" s="104"/>
      <c r="C35" s="104"/>
    </row>
    <row r="36" spans="1:3" ht="12.75">
      <c r="A36" s="104" t="s">
        <v>267</v>
      </c>
      <c r="B36" s="104"/>
      <c r="C36" s="104"/>
    </row>
    <row r="37" spans="1:3" ht="24.75">
      <c r="A37" s="103" t="s">
        <v>305</v>
      </c>
      <c r="B37" s="103" t="s">
        <v>306</v>
      </c>
      <c r="C37" s="103" t="s">
        <v>269</v>
      </c>
    </row>
    <row r="38" spans="1:3" ht="12" customHeight="1">
      <c r="A38" s="104" t="s">
        <v>265</v>
      </c>
      <c r="B38" s="104"/>
      <c r="C38" s="104"/>
    </row>
    <row r="39" spans="1:3" ht="12.75">
      <c r="A39" s="104" t="s">
        <v>266</v>
      </c>
      <c r="B39" s="104"/>
      <c r="C39" s="104"/>
    </row>
    <row r="40" spans="1:3" ht="12.75">
      <c r="A40" s="104" t="s">
        <v>267</v>
      </c>
      <c r="B40" s="104"/>
      <c r="C40" s="104"/>
    </row>
    <row r="41" ht="12" customHeight="1"/>
    <row r="42" ht="12.75">
      <c r="A42" s="110"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307</v>
      </c>
    </row>
    <row r="4" spans="1:9" ht="12.75">
      <c r="A4" s="130"/>
      <c r="B4" s="130"/>
      <c r="C4" s="130"/>
      <c r="D4" s="130"/>
      <c r="E4" s="130"/>
      <c r="F4" s="130"/>
      <c r="G4" s="130"/>
      <c r="H4" s="130"/>
      <c r="I4" s="130"/>
    </row>
    <row r="5" spans="1:9" ht="36.75">
      <c r="A5" s="131" t="s">
        <v>308</v>
      </c>
      <c r="B5" s="132" t="s">
        <v>56</v>
      </c>
      <c r="C5" s="133" t="s">
        <v>196</v>
      </c>
      <c r="D5" s="134" t="s">
        <v>197</v>
      </c>
      <c r="E5" s="132" t="s">
        <v>57</v>
      </c>
      <c r="F5" s="135" t="s">
        <v>196</v>
      </c>
      <c r="G5" s="133" t="s">
        <v>198</v>
      </c>
      <c r="H5" s="130"/>
      <c r="I5" s="130"/>
    </row>
    <row r="6" spans="1:9" ht="12.75">
      <c r="A6" s="136" t="s">
        <v>309</v>
      </c>
      <c r="B6" s="116"/>
      <c r="C6" s="137"/>
      <c r="D6" s="138" t="s">
        <v>213</v>
      </c>
      <c r="E6" s="116"/>
      <c r="F6" s="139"/>
      <c r="G6" s="140"/>
      <c r="H6" s="130"/>
      <c r="I6" s="130"/>
    </row>
    <row r="7" spans="1:9" ht="12.75">
      <c r="A7" s="141" t="s">
        <v>310</v>
      </c>
      <c r="B7" s="116"/>
      <c r="C7" s="137"/>
      <c r="D7" s="142" t="s">
        <v>202</v>
      </c>
      <c r="E7" s="116"/>
      <c r="F7" s="139"/>
      <c r="G7" s="140"/>
      <c r="H7" s="130"/>
      <c r="I7" s="130"/>
    </row>
    <row r="8" spans="1:9" ht="12.75">
      <c r="A8" s="136" t="s">
        <v>311</v>
      </c>
      <c r="B8" s="143"/>
      <c r="C8" s="144"/>
      <c r="D8" s="145" t="s">
        <v>213</v>
      </c>
      <c r="E8" s="143"/>
      <c r="F8" s="144"/>
      <c r="G8" s="146"/>
      <c r="I8" s="130"/>
    </row>
    <row r="9" spans="1:9" ht="12.75">
      <c r="A9" s="141" t="s">
        <v>312</v>
      </c>
      <c r="B9" s="143"/>
      <c r="C9" s="144"/>
      <c r="D9" s="147" t="s">
        <v>202</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313</v>
      </c>
      <c r="B13" s="154"/>
      <c r="C13" s="154"/>
      <c r="D13" s="154"/>
      <c r="E13" s="154"/>
      <c r="F13" s="154"/>
      <c r="G13" s="154"/>
      <c r="I13" s="130"/>
    </row>
    <row r="14" spans="1:9" ht="12.75">
      <c r="A14" s="130"/>
      <c r="B14" s="130"/>
      <c r="C14" s="130"/>
      <c r="D14" s="130"/>
      <c r="E14" s="130"/>
      <c r="F14" s="130"/>
      <c r="G14" s="130"/>
      <c r="I14" s="130"/>
    </row>
    <row r="15" spans="1:9" ht="12.75">
      <c r="A15" s="110" t="s">
        <v>270</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