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D-E1.1" sheetId="4" r:id="rId4"/>
    <sheet name="CHD-E1.2" sheetId="5" r:id="rId5"/>
    <sheet name="CHD-E2.1" sheetId="6" r:id="rId6"/>
    <sheet name="CHD-E2.2" sheetId="7" r:id="rId7"/>
    <sheet name="CHD-E2.3" sheetId="8" r:id="rId8"/>
    <sheet name="CHD-E2.4" sheetId="9" r:id="rId9"/>
    <sheet name="CHD-E2.5" sheetId="10" r:id="rId10"/>
    <sheet name="CHD-E3.1" sheetId="11" r:id="rId11"/>
    <sheet name="CHD-E3.2" sheetId="12" r:id="rId12"/>
    <sheet name="CHD-E3.3" sheetId="13" r:id="rId13"/>
    <sheet name="CHD-E3.4" sheetId="14" r:id="rId14"/>
    <sheet name="CHD-E3.5" sheetId="15" r:id="rId15"/>
    <sheet name="CHD-E4.1" sheetId="16" r:id="rId16"/>
    <sheet name="CHD-E4.2" sheetId="17" r:id="rId17"/>
    <sheet name="CHD-E4.3" sheetId="18" r:id="rId18"/>
    <sheet name="CHD-E4.4" sheetId="19" r:id="rId19"/>
    <sheet name="CHD-Interv1" sheetId="20" r:id="rId20"/>
    <sheet name="CHD-Interv2" sheetId="21" r:id="rId21"/>
    <sheet name="CHD-Interv3" sheetId="22" r:id="rId22"/>
    <sheet name="CHD-NA1" sheetId="23" r:id="rId23"/>
    <sheet name="CHD-NA3" sheetId="24" r:id="rId24"/>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'CHD-E2.5'!$A$1:$D$25</definedName>
    <definedName name="_xlnm.Print_Area_11">'CHD-E3.1'!$A$1:$E$31</definedName>
    <definedName name="_xlnm.Print_Area_12">'CHD-E3.2'!$A$1:$C$28</definedName>
    <definedName name="_xlnm.Print_Area_13">'CHD-E3.3'!$A$1:$G$17</definedName>
    <definedName name="_xlnm.Print_Area_14">'CHD-E3.4'!$A$1:$G$18</definedName>
    <definedName name="_xlnm.Print_Area_15">'CHD-E3.5'!$A$1:$D$31</definedName>
    <definedName name="_xlnm.Print_Area_16">'CHD-E4.1'!$A$1:$D$18</definedName>
    <definedName name="_xlnm.Print_Area_17">'CHD-E4.2'!$A$1:$D$18</definedName>
    <definedName name="_xlnm.Print_Area_18">'CHD-E4.3'!$A$1:$E$14</definedName>
    <definedName name="_xlnm.Print_Area_19">'CHD-E4.4'!$A$1:$E$11</definedName>
    <definedName name="_xlnm.Print_Area_2">'Intro'!$A$1:$B$31</definedName>
    <definedName name="_xlnm.Print_Area_20">'CHD-Interv1'!$A$1:$D$28</definedName>
    <definedName name="_xlnm.Print_Area_21">'CHD-Interv2'!$A$1:$C$29</definedName>
    <definedName name="_xlnm.Print_Area_22">'CHD-Interv3'!$A$1:$D$18</definedName>
    <definedName name="_xlnm.Print_Area_23">"$#REF!.$A$1:$C$18"</definedName>
    <definedName name="_xlnm.Print_Area_24">'CHD-NA1'!$A$1:$E$20</definedName>
    <definedName name="_xlnm.Print_Area_25">'CHD-NA3'!$A$1:$E$68</definedName>
    <definedName name="_xlnm.Print_Area_3">"$#REF!.$A$1:$M$19"</definedName>
    <definedName name="_xlnm.Print_Area_4">'CHD-E1.1'!$A$1:$G$38</definedName>
    <definedName name="_xlnm.Print_Area_5">'CHD-E1.2'!$A$1:$E$38</definedName>
    <definedName name="_xlnm.Print_Area_6">'CHD-E2.1'!$A$1:$D$27</definedName>
    <definedName name="_xlnm.Print_Area_7">'CHD-E2.2'!$A$1:$D$23</definedName>
    <definedName name="_xlnm.Print_Area_8">'CHD-E2.3'!$A$1:$D$55</definedName>
    <definedName name="_xlnm.Print_Area_9">'CHD-E2.4'!$A$1:$G$15</definedName>
  </definedNames>
  <calcPr fullCalcOnLoad="1"/>
</workbook>
</file>

<file path=xl/sharedStrings.xml><?xml version="1.0" encoding="utf-8"?>
<sst xmlns="http://schemas.openxmlformats.org/spreadsheetml/2006/main" count="982" uniqueCount="572">
  <si>
    <t>PHG Needs Assessment Calculator</t>
  </si>
  <si>
    <t>Korea, Democratic People's Republic of</t>
  </si>
  <si>
    <t>Congenital Heart Disease</t>
  </si>
  <si>
    <t>Welcome to the PHG Health Needs Assessment Calculator for Congenital Heart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</si>
  <si>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</si>
  <si>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</si>
  <si>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</si>
  <si>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</si>
  <si>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</si>
  <si>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</si>
  <si>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CHD Epidemiology 1.1: Country epidemiology</t>
  </si>
  <si>
    <t>CHD-E1.1</t>
  </si>
  <si>
    <t>CHD Epidemiology 1.2: International comparison</t>
  </si>
  <si>
    <t>CHD-E1.2</t>
  </si>
  <si>
    <t>CHD Epidemiology 2.1: Data on affected pregnancies: Research studies</t>
  </si>
  <si>
    <t>CHD-E2.1</t>
  </si>
  <si>
    <t>CHD Epidemiology 2.2: Data on affected pregnancies: Surveillance</t>
  </si>
  <si>
    <t>CHD-E2.2</t>
  </si>
  <si>
    <t>CHD Epidemiology 2.3: Data on affected pregnancies: Other sources</t>
  </si>
  <si>
    <t>CHD-E2.3</t>
  </si>
  <si>
    <t>CHD Epidemiology 2.4: Summary of affected pregnancies</t>
  </si>
  <si>
    <t>CHD-E2.4</t>
  </si>
  <si>
    <t>CHD Epidemiology 2.5: Sub-population variation in affected pregnancies</t>
  </si>
  <si>
    <t>CHD-E2.5</t>
  </si>
  <si>
    <t>CHD Epidemiology 3.1: Mortality data: Research studies</t>
  </si>
  <si>
    <t>CHD-E3.1</t>
  </si>
  <si>
    <t>CHD Epidemiology 3.2: Mortality data: Vital registration data</t>
  </si>
  <si>
    <t>CHD-E3.2</t>
  </si>
  <si>
    <t>CHD Epidemiology 3.3: Mortality data: Other sources</t>
  </si>
  <si>
    <t>CHD-E3.3</t>
  </si>
  <si>
    <t>CHD Epidemiology 3.4: Summary mortality estimates</t>
  </si>
  <si>
    <t>CHD-E3.4</t>
  </si>
  <si>
    <t>CHD Epidemiology 3.5: Sub-population variation in mortality</t>
  </si>
  <si>
    <t>CHD-E3.5</t>
  </si>
  <si>
    <t>CHD Epidemiology 4.1: Population prevalence: Research studies</t>
  </si>
  <si>
    <t>CHD-E4.1</t>
  </si>
  <si>
    <t>CHD Epidemiology 4.2: Population prevalence: Other sources</t>
  </si>
  <si>
    <t>CHD-E4.2</t>
  </si>
  <si>
    <t>CHD Epidemiology 4.3: Summary of population prevalence</t>
  </si>
  <si>
    <t>CHD-E4.3</t>
  </si>
  <si>
    <t>CHD Epidemiology 4.4: Sub-population prevalence variation</t>
  </si>
  <si>
    <t>CHD-E4.4</t>
  </si>
  <si>
    <t>CHD Interventions 1: Effect of folic acid fortification</t>
  </si>
  <si>
    <t>CHD-Interv1</t>
  </si>
  <si>
    <t>CHD Interventions 2: Effect of folic acid supplementation</t>
  </si>
  <si>
    <t>CHD-Interv2</t>
  </si>
  <si>
    <t>CHD Interventions 3: Effects of prenatal screening and pregnancy management</t>
  </si>
  <si>
    <t>CHD-Interv3</t>
  </si>
  <si>
    <t>CHD Needs Assessment Calculator 1: Quantitative baseline</t>
  </si>
  <si>
    <t>CHD-NA1</t>
  </si>
  <si>
    <t>CHD Needs Assessment Calculator 3: Quantitative assessment of interventions</t>
  </si>
  <si>
    <t>CHD-NA3</t>
  </si>
  <si>
    <t>(There is no sheet CHD-NA2.)</t>
  </si>
  <si>
    <r>
      <t>Note: The Calculator sheets already contain modelled estimates from the PHGDB; note that these estimates do not include CHD associated with chromosomal disorders (e.g. Down’s syndrome) and other non-cardiac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</si>
  <si>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</si>
  <si>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</si>
  <si>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</si>
  <si>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</si>
  <si>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</si>
  <si>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</si>
  <si>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</si>
  <si>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</si>
  <si>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</si>
  <si>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</si>
  <si>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</si>
  <si>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</si>
  <si>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</si>
  <si>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</si>
  <si>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</si>
  <si>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</si>
  <si>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</si>
  <si>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</si>
  <si>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</si>
  <si>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</si>
  <si>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</si>
  <si>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</si>
  <si>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</si>
  <si>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</si>
  <si>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</si>
  <si>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</si>
  <si>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</si>
  <si>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</si>
  <si>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</si>
  <si>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2008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</si>
  <si>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</si>
  <si>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</si>
  <si>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</si>
  <si>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</si>
  <si>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</si>
  <si>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</si>
  <si>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</si>
  <si>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</si>
  <si>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</si>
  <si>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</si>
  <si>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</si>
  <si>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14</t>
  </si>
  <si>
    <t>Unicef, 2013</t>
  </si>
  <si>
    <t>Still birth rate (SB): Still births (SB) / year / 1000 total births</t>
  </si>
  <si>
    <t>12.63</t>
  </si>
  <si>
    <t>WHO, 2009</t>
  </si>
  <si>
    <t>Total births in 1000s (LB+SB) per year</t>
  </si>
  <si>
    <t>Infant mortality rate: infant deaths / 1000 LB / year</t>
  </si>
  <si>
    <t>Under-5 mortality rate: U5 deaths / 1000 LB / year</t>
  </si>
  <si>
    <t>Percentage births in women &gt;35 years</t>
  </si>
  <si>
    <t>Life expectancy at birth (yrs)</t>
  </si>
  <si>
    <t>68.85</t>
  </si>
  <si>
    <t xml:space="preserve">% of marriages consanguineous </t>
  </si>
  <si>
    <t>Maternal health</t>
  </si>
  <si>
    <t>Prenatal visits – at least 1 visit (%)</t>
  </si>
  <si>
    <t>100.0</t>
  </si>
  <si>
    <t>Prenatal visits – at least 4 visits (%)</t>
  </si>
  <si>
    <t>93.5</t>
  </si>
  <si>
    <t>Births attended by skilled health personnel (%)</t>
  </si>
  <si>
    <t>100</t>
  </si>
  <si>
    <t>Contraception prevalence rate (%)</t>
  </si>
  <si>
    <t>68.6</t>
  </si>
  <si>
    <t>Unmet need for family planning (%)</t>
  </si>
  <si>
    <t> </t>
  </si>
  <si>
    <t>Total fertility rate</t>
  </si>
  <si>
    <t>2.01</t>
  </si>
  <si>
    <t>% home births</t>
  </si>
  <si>
    <t>% births at health care services</t>
  </si>
  <si>
    <t>94.70</t>
  </si>
  <si>
    <t>Newborn health</t>
  </si>
  <si>
    <t>Number of neonatal examinations by SBA / trained staff</t>
  </si>
  <si>
    <t>% neonatal examinations by SBA/ trained staff</t>
  </si>
  <si>
    <t>Socio-economic indicators</t>
  </si>
  <si>
    <t>Gross national income per capita (PPP int. $)</t>
  </si>
  <si>
    <t>−</t>
  </si>
  <si>
    <t>% population living on &lt; US$1 per day</t>
  </si>
  <si>
    <t>Birth registration coverage (%)</t>
  </si>
  <si>
    <t>WHO 2009</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</si>
  <si>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</si>
  <si>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</si>
  <si>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</si>
  <si>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</si>
  <si>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</si>
  <si>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</si>
  <si>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</si>
  <si>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</si>
  <si>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</si>
  <si>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2180.7</t>
  </si>
  <si>
    <t>Total expenditure on health as percentage of GDP</t>
  </si>
  <si>
    <t>7.2</t>
  </si>
  <si>
    <t xml:space="preserve">Per capita government expenditure on health (PPP int. $) </t>
  </si>
  <si>
    <t>1250.1</t>
  </si>
  <si>
    <t xml:space="preserve">External resources for health as percentage of total expenditure on health </t>
  </si>
  <si>
    <t xml:space="preserve">General government expenditure on health as percentage of total expenditure on health  </t>
  </si>
  <si>
    <t>57.3</t>
  </si>
  <si>
    <t xml:space="preserve">Out-of-pocket expenditure as percentage of private expenditure on health </t>
  </si>
  <si>
    <t>77.1</t>
  </si>
  <si>
    <t xml:space="preserve">Private expenditure on health as percentage of total expenditure on health </t>
  </si>
  <si>
    <t>42.7</t>
  </si>
  <si>
    <t xml:space="preserve">General government expenditure on health as percentage of total government expenditure </t>
  </si>
  <si>
    <t>13.7</t>
  </si>
  <si>
    <t>Health Workforce</t>
  </si>
  <si>
    <t>Number of nursing and midwifery personnel</t>
  </si>
  <si>
    <t>93414</t>
  </si>
  <si>
    <t>WHO, 2003</t>
  </si>
  <si>
    <t xml:space="preserve">Nursing and midwifery personnel density (per 10,000 population)  </t>
  </si>
  <si>
    <t>41.2</t>
  </si>
  <si>
    <t>Number of physicians</t>
  </si>
  <si>
    <t>74597</t>
  </si>
  <si>
    <t xml:space="preserve">Physician density (per 10,000 population) </t>
  </si>
  <si>
    <t>32.9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</si>
  <si>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</si>
  <si>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</si>
  <si>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</si>
  <si>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</si>
  <si>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</si>
  <si>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</si>
  <si>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</si>
  <si>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</si>
  <si>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</si>
  <si>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</si>
  <si>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</si>
  <si>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</si>
  <si>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</si>
  <si>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</si>
  <si>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</si>
  <si>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</si>
  <si>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</si>
  <si>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</si>
  <si>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</si>
  <si>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</si>
  <si>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</si>
  <si>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</si>
  <si>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</si>
  <si>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</si>
  <si>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</si>
  <si>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</si>
  <si>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</si>
  <si>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</si>
  <si>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</si>
  <si>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</si>
  <si>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</si>
  <si>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</si>
  <si>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</si>
  <si>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</si>
  <si>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</si>
  <si>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3.32</t>
  </si>
  <si>
    <t>Stillbirth prevalence (SB)</t>
  </si>
  <si>
    <t>0.05</t>
  </si>
  <si>
    <t>Total birth prevalence (LB+SB)</t>
  </si>
  <si>
    <t>3.37</t>
  </si>
  <si>
    <t>All age groups</t>
  </si>
  <si>
    <t>&lt;1 year old</t>
  </si>
  <si>
    <t>1-4 year olds</t>
  </si>
  <si>
    <t>5-14 year olds</t>
  </si>
  <si>
    <t>15-44 year olds</t>
  </si>
  <si>
    <t>45+ year olds</t>
  </si>
  <si>
    <t>Number of cases by age group</t>
  </si>
  <si>
    <t>Annual live births</t>
  </si>
  <si>
    <t>1,167</t>
  </si>
  <si>
    <t>&lt;1 year olds</t>
  </si>
  <si>
    <t>No. of cases by level of impairment</t>
  </si>
  <si>
    <t>No or minor disability</t>
  </si>
  <si>
    <t>Moderate disability*</t>
  </si>
  <si>
    <t>Severe disability*</t>
  </si>
  <si>
    <t>Mortality and morbidity</t>
  </si>
  <si>
    <t xml:space="preserve">Mean life expectancy (yrs) </t>
  </si>
  <si>
    <t>22.0</t>
  </si>
  <si>
    <t>No. deaths &lt; 1yr</t>
  </si>
  <si>
    <t>586</t>
  </si>
  <si>
    <t>No. deaths 1-4 yrs</t>
  </si>
  <si>
    <t>No. deaths &lt; 5 yrs</t>
  </si>
  <si>
    <t>599</t>
  </si>
  <si>
    <t>Infant mortality / 1000 LB</t>
  </si>
  <si>
    <t>1.67</t>
  </si>
  <si>
    <t>Under-5 mortality / 1000 LB</t>
  </si>
  <si>
    <t>1.71</t>
  </si>
  <si>
    <t>Years of life lost</t>
  </si>
  <si>
    <t>LB = live births; SB = stillbirths  * Moderate = compensated cardiac problems, premature death preceded by average 1 year, and/or exertional disability. Severe = lifelong exertional disability</t>
  </si>
  <si>
    <t>CHD: Epidemiology 1.2: International comparison</t>
  </si>
  <si>
    <t>Your chosen estimates</t>
  </si>
  <si>
    <t>Comparison</t>
  </si>
  <si>
    <t>Country</t>
  </si>
  <si>
    <t>Region</t>
  </si>
  <si>
    <t>World</t>
  </si>
  <si>
    <t>Prevalence at birth and by age-group (/1000 people)</t>
  </si>
  <si>
    <t>(Asia, East)</t>
  </si>
  <si>
    <t>3.24</t>
  </si>
  <si>
    <t>0.00</t>
  </si>
  <si>
    <t>0.02</t>
  </si>
  <si>
    <t>3.26</t>
  </si>
  <si>
    <t>Number of cases by age-group</t>
  </si>
  <si>
    <t>56,813</t>
  </si>
  <si>
    <t>434,904</t>
  </si>
  <si>
    <t>No. cases by level of impairment</t>
  </si>
  <si>
    <t>54</t>
  </si>
  <si>
    <t>29</t>
  </si>
  <si>
    <t>25,845</t>
  </si>
  <si>
    <t>210,093</t>
  </si>
  <si>
    <t>704</t>
  </si>
  <si>
    <t>5,002</t>
  </si>
  <si>
    <t>26,549</t>
  </si>
  <si>
    <t>215,094</t>
  </si>
  <si>
    <t>0.45</t>
  </si>
  <si>
    <t>0.48</t>
  </si>
  <si>
    <t>0.47</t>
  </si>
  <si>
    <t>0.49</t>
  </si>
  <si>
    <t>Study author, year, site</t>
  </si>
  <si>
    <t>Sample size</t>
  </si>
  <si>
    <t>Study quality and representativeness</t>
  </si>
  <si>
    <t>Main findings</t>
  </si>
  <si>
    <t>Based on the studies listed above (or in section CHD-E2.1 of the Tool), enter the best estimates for the prevalence of affected births, still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</si>
  <si>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</si>
  <si>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</si>
  <si>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</si>
  <si>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</si>
  <si>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</si>
  <si>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</si>
  <si>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</si>
  <si>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</si>
  <si>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</si>
  <si>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</si>
  <si>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</si>
  <si>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</si>
  <si>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</si>
  <si>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</si>
  <si>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</si>
  <si>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</si>
  <si>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</si>
  <si>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</si>
  <si>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</si>
  <si>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</si>
  <si>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</si>
  <si>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</si>
  <si>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</si>
  <si>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</si>
  <si>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</si>
  <si>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</si>
  <si>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</si>
  <si>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</si>
  <si>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</si>
  <si>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</si>
  <si>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</si>
  <si>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</si>
  <si>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</si>
  <si>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</si>
  <si>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</si>
  <si>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</si>
  <si>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</si>
  <si>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</si>
  <si>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</si>
  <si>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</si>
  <si>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</si>
  <si>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</si>
  <si>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</si>
  <si>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</si>
  <si>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</si>
  <si>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</si>
  <si>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</si>
  <si>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</si>
  <si>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</si>
  <si>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</si>
  <si>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</si>
  <si>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</si>
  <si>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</si>
  <si>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</si>
  <si>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</si>
  <si>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</si>
  <si>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</si>
  <si>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</si>
  <si>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</si>
  <si>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</si>
  <si>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</si>
  <si>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</si>
  <si>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</si>
  <si>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</si>
  <si>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</si>
  <si>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</si>
  <si>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</si>
  <si>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</si>
  <si>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</si>
  <si>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</si>
  <si>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</si>
  <si>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</si>
  <si>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</si>
  <si>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</si>
  <si>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</si>
  <si>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</si>
  <si>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</si>
  <si>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</si>
  <si>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</si>
  <si>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</si>
  <si>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</si>
  <si>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</si>
  <si>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</si>
  <si>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</si>
  <si>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</si>
  <si>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</si>
  <si>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</si>
  <si>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</si>
  <si>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</si>
  <si>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</si>
  <si>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</si>
  <si>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</si>
  <si>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</si>
  <si>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</si>
  <si>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</si>
  <si>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</si>
  <si>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</si>
  <si>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</si>
  <si>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</si>
  <si>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</si>
  <si>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</si>
  <si>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</si>
  <si>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</si>
  <si>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</si>
  <si>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</si>
  <si>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</si>
  <si>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</si>
  <si>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</si>
  <si>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</si>
  <si>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</si>
  <si>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</si>
  <si>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</si>
  <si>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</si>
  <si>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</si>
  <si>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</si>
  <si>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 xml:space="preserve">Congenital Heart Disease </t>
  </si>
  <si>
    <t>Year of data collection</t>
  </si>
  <si>
    <t xml:space="preserve">Number of annual deaths in affected persons </t>
  </si>
  <si>
    <t>Number of annual live births (in 1000s)</t>
  </si>
  <si>
    <t>352</t>
  </si>
  <si>
    <t>Number of annual affected neonatal deaths</t>
  </si>
  <si>
    <t>302</t>
  </si>
  <si>
    <t>Number of affected neonatal deaths / 1000 LB</t>
  </si>
  <si>
    <t>0.86</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</si>
  <si>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</si>
  <si>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</si>
  <si>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</si>
  <si>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</si>
  <si>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</si>
  <si>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</si>
  <si>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</si>
  <si>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</si>
  <si>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</si>
  <si>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</si>
  <si>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</si>
  <si>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</si>
  <si>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</si>
  <si>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</si>
  <si>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</si>
  <si>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</si>
  <si>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</si>
  <si>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</si>
  <si>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</si>
  <si>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</si>
  <si>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</si>
  <si>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</si>
  <si>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</si>
  <si>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</si>
  <si>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</si>
  <si>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</si>
  <si>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</si>
  <si>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</si>
  <si>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</si>
  <si>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CHD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</si>
  <si>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</si>
  <si>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</si>
  <si>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</si>
  <si>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CHD prevalence per 1000 TB</t>
  </si>
  <si>
    <t>Present dosage (ppm)</t>
  </si>
  <si>
    <t>Range: 1.5 to 3</t>
  </si>
  <si>
    <t>Present coverage of fortification</t>
  </si>
  <si>
    <t>Baseline CHD prevalence per 1000 TB, with no folic acid fortification*¹</t>
  </si>
  <si>
    <t>Potential scenarios, based on your present situation</t>
  </si>
  <si>
    <t>Vary dosage (ppm)</t>
  </si>
  <si>
    <t>Vary proportional population coverage</t>
  </si>
  <si>
    <t>Estimated reduction in CHDs through folic acid fortification, per 1000 TB²</t>
  </si>
  <si>
    <t>Do not delete this value!</t>
  </si>
  <si>
    <t>Resulting prevalence of CHDs after folic acid fortification, per 1000 TB³</t>
  </si>
  <si>
    <t>ppm = parts per million</t>
  </si>
  <si>
    <t>TB = total births (live births + still births)</t>
  </si>
  <si>
    <t xml:space="preserve">* The effect of folic acid on CHD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</si>
  <si>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</si>
  <si>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</si>
  <si>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</si>
  <si>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CHD-(1.07*coverage+0.12*baseline CHD*coverage-0.15*dosage*coverage+baseline-baseline*coverage))))</t>
  </si>
  <si>
    <t>³Baseline CHD prevalence – estimated reduction in CHD after fortification</t>
  </si>
  <si>
    <t>This sheet allows you to estimate the potential reduction in CHD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</si>
  <si>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</si>
  <si>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</si>
  <si>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</si>
  <si>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This can be taken from the appropriate cell in the previous sheet.</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</si>
  <si>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</si>
  <si>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</si>
  <si>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</si>
  <si>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</si>
  <si>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</si>
  <si>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</si>
  <si>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prevalence x Actual proportional reduction</t>
  </si>
  <si>
    <t>New prevalence</t>
  </si>
  <si>
    <t>Baseline prevalence -((Maximum prop. Reduction x Population supplementation coverage) x Baseline prevalence))</t>
  </si>
  <si>
    <t>% prevalence reduction</t>
  </si>
  <si>
    <t>1-(New prevalence/Baseline prevalence)</t>
  </si>
  <si>
    <t xml:space="preserve">Absolute prevalence reduction (per 1000 TB) </t>
  </si>
  <si>
    <t>Baseline prevalence -New prevalence</t>
  </si>
  <si>
    <t>Now you can see below the potential combined effect of folate fortification and supplementation:</t>
  </si>
  <si>
    <t>Additional effect of supplementation, given fortification</t>
  </si>
  <si>
    <t xml:space="preserve">This value can be changed. </t>
  </si>
  <si>
    <t>After fortification</t>
  </si>
  <si>
    <t>This can be taken from the appropriate cell above</t>
  </si>
  <si>
    <t>After supplementation</t>
  </si>
  <si>
    <t>Same as new prevalence</t>
  </si>
  <si>
    <t>After fortification and supplementation</t>
  </si>
  <si>
    <t>Prevalence after fortification-(Additional effect of supplementation*prevalence after supplementation)</t>
  </si>
  <si>
    <t>CHD = congenital heart disease</t>
  </si>
  <si>
    <t>¹New Prevalence after fortification-(Additional effect of supplementation x Final prev. following supplemen.)</t>
  </si>
  <si>
    <t xml:space="preserve">²If New prevalence after fortification &lt; minimum prevalence then use (Baseline prev – min prevalne)/baseline prevalance) </t>
  </si>
  <si>
    <t>Otherwise use: (Baseline prevalence – new prevalence after fortification and supplementation)/baseline prevalence</t>
  </si>
  <si>
    <t>CHD Interventions 3: Effect of prenatal screening and pregnancy management</t>
  </si>
  <si>
    <t>Baseline prevalence: fetuses affected by CHD, per 1000 TB</t>
  </si>
  <si>
    <t>See previous sheet. Use baseline prevalence either before or after folic acid fortification and supplementation.</t>
  </si>
  <si>
    <t>Variables</t>
  </si>
  <si>
    <t>Coverage of prenatal screening</t>
  </si>
  <si>
    <t>Proportion of diagnosed pregnancies receiving treatment*</t>
  </si>
  <si>
    <t>Effectiveness of treatment</t>
  </si>
  <si>
    <t>Results</t>
  </si>
  <si>
    <t>Proportional reduction of uncontrolled cases of CHD through PNS and treatment¹</t>
  </si>
  <si>
    <t>Prevalence of uncontrolled CHD after PNS and treatment, per 1000 total births²</t>
  </si>
  <si>
    <t>Final prevalence: affected live births after PNS &amp; treatment, per 1000 total births³</t>
  </si>
  <si>
    <t>PNS = prenatal screening</t>
  </si>
  <si>
    <t xml:space="preserve">*Treatment in this case refers to diagnosis and appropriate management of pregnancy </t>
  </si>
  <si>
    <t>¹Coverage of screening X Proportion of diagnosed pregnancies receiving treatment X Effectiveness of treatment</t>
  </si>
  <si>
    <t>²Proportional reduction of uncontrolled cases x Baseline prevalence</t>
  </si>
  <si>
    <t>³Baseline prevalence – prevalence of uncontrolled CHD</t>
  </si>
  <si>
    <t>CHD Interventions: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</si>
  <si>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</si>
  <si>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</si>
  <si>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</si>
  <si>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</si>
  <si>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</si>
  <si>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</si>
  <si>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Proportion of screen-positive cases receiving diagnosis</t>
  </si>
  <si>
    <t>Proportion of diagnosed cases ending in pregnancy termination</t>
  </si>
  <si>
    <t>% prevalence reduction due to PND &amp; pregnancy termination¹</t>
  </si>
  <si>
    <t>Prevalence reduction due to PND &amp; pregnancy termination, per 1000 TB²</t>
  </si>
  <si>
    <t>Final birth prevalence of CHDs after PND &amp; pregnancy termination, per 1000 TB³</t>
  </si>
  <si>
    <t>ToP = termination of pregnancy</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</si>
  <si>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</si>
  <si>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</si>
  <si>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</si>
  <si>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Table CHD-NA1a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</si>
  <si>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</si>
  <si>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</si>
  <si>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</si>
  <si>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</si>
  <si>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</si>
  <si>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</si>
  <si>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</si>
  <si>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</si>
  <si>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</si>
  <si>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CHD-NA1b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</si>
  <si>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</si>
  <si>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</si>
  <si>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</si>
  <si>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</si>
  <si>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</si>
  <si>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</si>
  <si>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</si>
  <si>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</si>
  <si>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 xml:space="preserve">Table CHD-NA3a   </t>
  </si>
  <si>
    <t>Estimated prevalence in the absence of interventions for Neural Tube Defects</t>
  </si>
  <si>
    <t>Prevalence (n/1000)</t>
  </si>
  <si>
    <t>Potential live births</t>
  </si>
  <si>
    <t>Potential still births</t>
  </si>
  <si>
    <t xml:space="preserve">Table CHD-NA3b   </t>
  </si>
  <si>
    <t>Current situation in relation to interventions before birth</t>
  </si>
  <si>
    <t>Intervention</t>
  </si>
  <si>
    <t>Coverage (%)</t>
  </si>
  <si>
    <t>Cases averted (n)</t>
  </si>
  <si>
    <t>Cases averted/1000 TB</t>
  </si>
  <si>
    <t>Effect of family planning, education</t>
  </si>
  <si>
    <t>Effect of multivitamin and folic acid supplementation</t>
  </si>
  <si>
    <t>Control of teratogens</t>
  </si>
  <si>
    <t>Management of diseases in pregnancy, e.g diabetes</t>
  </si>
  <si>
    <t>Rubella prevention</t>
  </si>
  <si>
    <t>Effect of prenatal diagnosis</t>
  </si>
  <si>
    <t>Overall effect</t>
  </si>
  <si>
    <t xml:space="preserve">Table CHD-NA3c   </t>
  </si>
  <si>
    <t>Target situation in relation to interventions before birth</t>
  </si>
  <si>
    <t xml:space="preserve">Table CHD-NA3d  </t>
  </si>
  <si>
    <t>Current situation in relation to interventions after birth</t>
  </si>
  <si>
    <t>Cases managed (n)</t>
  </si>
  <si>
    <t>Cases managed/1000 TB</t>
  </si>
  <si>
    <t>Effect of newborn screening</t>
  </si>
  <si>
    <t>Effect of newborn diagnosis</t>
  </si>
  <si>
    <t>Effect of echocardiography services</t>
  </si>
  <si>
    <t>Effect of primary care diagnosis</t>
  </si>
  <si>
    <t>Effect of paediatric cardiology</t>
  </si>
  <si>
    <t>Effect of paediatric cardiac surgery</t>
  </si>
  <si>
    <t>Effect of acute clinical care</t>
  </si>
  <si>
    <t>Effect of social care and support</t>
  </si>
  <si>
    <t>Effect of rehabilitation</t>
  </si>
  <si>
    <t xml:space="preserve">Table CHD-NA3e   </t>
  </si>
  <si>
    <t>Target situation in relation to interventions after birth</t>
  </si>
  <si>
    <t xml:space="preserve">Table CHD-NA3f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</si>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</sst>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1">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sz val="10"/>
      <color indexed="63"/>
      <name val="Arial"/>
      <family val="2"/>
    </font>
    <font>
      <b/>
      <sz val="10"/>
      <color indexed="63"/>
      <name val="Arial"/>
      <family val="2"/>
    </font>
    <font>
      <sz val="9"/>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
      <left>
        <color indexed="63"/>
      </left>
      <right>
        <color indexed="63"/>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3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6" fillId="0" borderId="16" xfId="21" applyFont="1" applyFill="1" applyBorder="1" applyAlignment="1">
      <alignment horizontal="right"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Border="1" applyAlignment="1">
      <alignment horizontal="righ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righ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9" xfId="21" applyFont="1" applyFill="1" applyBorder="1">
      <alignment vertical="center"/>
      <protection/>
    </xf>
    <xf numFmtId="164" fontId="1" fillId="2"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33" xfId="21" applyFont="1" applyFill="1" applyBorder="1">
      <alignment vertical="center"/>
      <protection/>
    </xf>
    <xf numFmtId="164" fontId="1" fillId="0" borderId="0" xfId="21" applyFont="1" applyFill="1">
      <alignment vertical="center"/>
      <protection/>
    </xf>
    <xf numFmtId="164" fontId="1" fillId="0" borderId="34" xfId="21" applyFont="1" applyFill="1" applyBorder="1">
      <alignment vertical="center"/>
      <protection/>
    </xf>
    <xf numFmtId="164" fontId="1" fillId="0" borderId="35" xfId="21" applyFont="1" applyFill="1" applyBorder="1">
      <alignment vertical="center"/>
      <protection/>
    </xf>
    <xf numFmtId="164" fontId="4" fillId="0" borderId="33" xfId="21" applyNumberFormat="1" applyFont="1" applyFill="1" applyBorder="1" applyAlignment="1">
      <alignment/>
      <protection/>
    </xf>
    <xf numFmtId="164" fontId="1" fillId="0" borderId="36" xfId="21" applyFont="1" applyFill="1" applyBorder="1">
      <alignment vertical="center"/>
      <protection/>
    </xf>
    <xf numFmtId="164" fontId="1" fillId="0" borderId="29" xfId="21" applyFont="1" applyFill="1" applyBorder="1" applyAlignment="1">
      <alignment vertical="center" wrapText="1"/>
      <protection/>
    </xf>
    <xf numFmtId="172" fontId="1" fillId="5" borderId="31" xfId="21" applyNumberFormat="1" applyFont="1" applyFill="1" applyBorder="1">
      <alignment vertical="center"/>
      <protection/>
    </xf>
    <xf numFmtId="164" fontId="1" fillId="0" borderId="37" xfId="21" applyFont="1" applyFill="1" applyBorder="1">
      <alignment vertical="center"/>
      <protection/>
    </xf>
    <xf numFmtId="164" fontId="1" fillId="0" borderId="31" xfId="21" applyFont="1" applyFill="1" applyBorder="1" applyAlignment="1">
      <alignment vertical="center" wrapText="1"/>
      <protection/>
    </xf>
    <xf numFmtId="164" fontId="1" fillId="0" borderId="0" xfId="21" applyFont="1" applyFill="1" applyBorder="1" applyAlignment="1">
      <alignment vertical="center" wrapText="1"/>
      <protection/>
    </xf>
    <xf numFmtId="164" fontId="3" fillId="2" borderId="16" xfId="21" applyNumberFormat="1" applyFont="1" applyFill="1" applyBorder="1" applyAlignment="1">
      <alignment horizontal="left" vertical="center"/>
      <protection/>
    </xf>
    <xf numFmtId="164" fontId="3" fillId="2" borderId="17"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wrapText="1"/>
      <protection/>
    </xf>
    <xf numFmtId="164" fontId="4" fillId="5" borderId="27" xfId="21" applyNumberFormat="1" applyFont="1" applyFill="1" applyBorder="1" applyAlignment="1">
      <alignment/>
      <protection/>
    </xf>
    <xf numFmtId="164" fontId="4" fillId="0" borderId="27" xfId="21" applyNumberFormat="1" applyFont="1" applyFill="1" applyBorder="1" applyAlignment="1">
      <alignment/>
      <protection/>
    </xf>
    <xf numFmtId="164" fontId="4" fillId="0" borderId="22" xfId="21" applyNumberFormat="1" applyFont="1" applyFill="1" applyBorder="1" applyAlignment="1">
      <alignment/>
      <protection/>
    </xf>
    <xf numFmtId="172" fontId="4" fillId="5" borderId="22" xfId="21" applyNumberFormat="1" applyFont="1" applyFill="1" applyBorder="1" applyAlignment="1">
      <alignment/>
      <protection/>
    </xf>
    <xf numFmtId="164" fontId="3" fillId="0" borderId="11" xfId="21" applyNumberFormat="1" applyFont="1" applyFill="1" applyBorder="1" applyAlignment="1">
      <alignment/>
      <protection/>
    </xf>
    <xf numFmtId="172" fontId="3" fillId="5" borderId="11" xfId="21" applyNumberFormat="1" applyFont="1" applyFill="1" applyBorder="1" applyAlignment="1">
      <alignment/>
      <protection/>
    </xf>
    <xf numFmtId="166" fontId="4" fillId="5" borderId="27"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8" fillId="5"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9" fillId="0" borderId="10" xfId="21" applyNumberFormat="1" applyFont="1" applyFill="1" applyBorder="1" applyAlignment="1">
      <alignment/>
      <protection/>
    </xf>
    <xf numFmtId="164" fontId="18" fillId="0" borderId="38" xfId="21" applyNumberFormat="1" applyFont="1" applyFill="1" applyBorder="1" applyAlignment="1">
      <alignment/>
      <protection/>
    </xf>
    <xf numFmtId="164" fontId="18" fillId="0" borderId="11" xfId="21" applyNumberFormat="1" applyFont="1" applyFill="1" applyBorder="1" applyAlignment="1">
      <alignment horizontal="left"/>
      <protection/>
    </xf>
    <xf numFmtId="172" fontId="18" fillId="0" borderId="11" xfId="21" applyNumberFormat="1" applyFont="1" applyFill="1" applyBorder="1" applyAlignment="1">
      <alignment/>
      <protection/>
    </xf>
    <xf numFmtId="164" fontId="18" fillId="0" borderId="27" xfId="21" applyNumberFormat="1" applyFont="1" applyFill="1" applyBorder="1" applyAlignment="1">
      <alignment horizontal="left"/>
      <protection/>
    </xf>
    <xf numFmtId="172" fontId="18" fillId="5" borderId="27" xfId="21" applyNumberFormat="1" applyFont="1" applyFill="1" applyBorder="1" applyAlignment="1">
      <alignment/>
      <protection/>
    </xf>
    <xf numFmtId="164" fontId="4" fillId="0" borderId="38" xfId="21" applyNumberFormat="1" applyFont="1" applyFill="1" applyBorder="1" applyAlignment="1">
      <alignment/>
      <protection/>
    </xf>
    <xf numFmtId="164" fontId="18" fillId="0" borderId="22" xfId="21" applyNumberFormat="1" applyFont="1" applyFill="1" applyBorder="1" applyAlignment="1">
      <alignment horizontal="left"/>
      <protection/>
    </xf>
    <xf numFmtId="172" fontId="18" fillId="5" borderId="22" xfId="21" applyNumberFormat="1" applyFont="1" applyFill="1" applyBorder="1" applyAlignment="1">
      <alignment/>
      <protection/>
    </xf>
    <xf numFmtId="164" fontId="4" fillId="0" borderId="10" xfId="21" applyNumberFormat="1" applyFont="1" applyFill="1" applyBorder="1" applyAlignment="1">
      <alignment wrapText="1"/>
      <protection/>
    </xf>
    <xf numFmtId="164" fontId="18" fillId="0" borderId="0" xfId="21" applyNumberFormat="1" applyFont="1" applyFill="1" applyBorder="1" applyAlignment="1">
      <alignment horizontal="left"/>
      <protection/>
    </xf>
    <xf numFmtId="164" fontId="15" fillId="0" borderId="0" xfId="21" applyFont="1">
      <alignment vertical="center"/>
      <protection/>
    </xf>
    <xf numFmtId="164" fontId="20" fillId="0" borderId="0" xfId="21" applyFont="1">
      <alignment vertical="center"/>
      <protection/>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18" xfId="21" applyNumberFormat="1" applyFont="1" applyFill="1" applyBorder="1" applyAlignment="1">
      <alignment/>
      <protection/>
    </xf>
    <xf numFmtId="164" fontId="4" fillId="0" borderId="22" xfId="21" applyNumberFormat="1" applyFont="1" applyFill="1" applyBorder="1" applyAlignment="1">
      <alignment horizontal="left" vertical="top"/>
      <protection/>
    </xf>
    <xf numFmtId="166" fontId="4" fillId="5" borderId="27"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2" fontId="4" fillId="5" borderId="22" xfId="21" applyNumberFormat="1" applyFont="1" applyFill="1" applyBorder="1" applyAlignment="1">
      <alignment vertical="top"/>
      <protection/>
    </xf>
    <xf numFmtId="172" fontId="4" fillId="5" borderId="0" xfId="21" applyNumberFormat="1" applyFont="1" applyFill="1" applyBorder="1" applyAlignment="1">
      <alignment vertical="top"/>
      <protection/>
    </xf>
    <xf numFmtId="164" fontId="4" fillId="0" borderId="0" xfId="0" applyNumberFormat="1" applyFont="1" applyFill="1" applyBorder="1" applyAlignment="1">
      <alignment vertical="top"/>
    </xf>
    <xf numFmtId="164" fontId="18"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72" fontId="4" fillId="5" borderId="10" xfId="21" applyNumberFormat="1" applyFont="1" applyFill="1" applyBorder="1" applyAlignment="1">
      <alignment/>
      <protection/>
    </xf>
    <xf numFmtId="164" fontId="4" fillId="0" borderId="0" xfId="21" applyNumberFormat="1" applyFont="1" applyFill="1" applyBorder="1" applyAlignment="1">
      <alignment vertical="top"/>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33"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2" fillId="0" borderId="0" xfId="0" applyNumberFormat="1" applyFont="1" applyFill="1" applyBorder="1" applyAlignment="1">
      <alignment horizontal="left"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29" xfId="0" applyNumberFormat="1" applyFont="1" applyFill="1" applyBorder="1" applyAlignment="1">
      <alignment vertical="top"/>
    </xf>
    <xf numFmtId="164" fontId="3" fillId="0" borderId="39" xfId="0" applyNumberFormat="1" applyFont="1" applyFill="1" applyBorder="1" applyAlignment="1">
      <alignment vertical="top"/>
    </xf>
    <xf numFmtId="164" fontId="3" fillId="0" borderId="30" xfId="0" applyNumberFormat="1" applyFont="1" applyFill="1" applyBorder="1" applyAlignment="1">
      <alignment vertical="top"/>
    </xf>
    <xf numFmtId="171" fontId="4" fillId="5" borderId="31" xfId="0" applyNumberFormat="1" applyFont="1" applyFill="1" applyBorder="1" applyAlignment="1">
      <alignment vertical="top"/>
    </xf>
    <xf numFmtId="164" fontId="4"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6" t="s">
        <v>48</v>
      </c>
      <c r="B29" s="7" t="s">
        <v>49</v>
      </c>
    </row>
    <row r="30" spans="1:2" ht="12.75">
      <c r="A30" s="8" t="s">
        <v>50</v>
      </c>
      <c r="B30" s="8" t="s">
        <v>51</v>
      </c>
    </row>
    <row r="31" ht="12.75">
      <c r="A31" s="3" t="s">
        <v>52</v>
      </c>
    </row>
    <row r="33" spans="1:2" ht="12.75" customHeight="1">
      <c r="A33" s="12" t="s">
        <v>53</v>
      </c>
      <c r="B33" s="12"/>
    </row>
  </sheetData>
  <sheetProtection selectLockedCells="1" selectUnlockedCells="1"/>
  <mergeCells count="1">
    <mergeCell ref="A33:B33"/>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8" customWidth="1"/>
    <col min="2" max="2" width="28.8515625" style="78" customWidth="1"/>
    <col min="3" max="3" width="21.8515625" style="78" customWidth="1"/>
    <col min="4" max="4" width="33.8515625" style="78" customWidth="1"/>
    <col min="5" max="5" width="15.00390625" style="78" customWidth="1"/>
    <col min="6" max="16384" width="8.8515625" style="78" customWidth="1"/>
  </cols>
  <sheetData>
    <row r="1" s="80" customFormat="1" ht="12.75">
      <c r="A1" s="79" t="s">
        <v>1</v>
      </c>
    </row>
    <row r="2" s="80" customFormat="1" ht="12.75">
      <c r="A2" s="79" t="s">
        <v>2</v>
      </c>
    </row>
    <row r="3" s="80" customFormat="1" ht="12.75">
      <c r="A3" s="80" t="s">
        <v>22</v>
      </c>
    </row>
    <row r="5" spans="1:5" ht="41.25" customHeight="1">
      <c r="A5" s="156" t="s">
        <v>334</v>
      </c>
      <c r="B5" s="156"/>
      <c r="C5" s="156"/>
      <c r="D5" s="156"/>
      <c r="E5" s="105"/>
    </row>
    <row r="6" ht="12.75">
      <c r="A6" s="157"/>
    </row>
    <row r="7" spans="1:4" ht="12.75">
      <c r="A7" s="103" t="s">
        <v>335</v>
      </c>
      <c r="B7" s="158" t="s">
        <v>280</v>
      </c>
      <c r="C7" s="103" t="s">
        <v>269</v>
      </c>
      <c r="D7" s="158" t="s">
        <v>336</v>
      </c>
    </row>
    <row r="8" spans="1:4" ht="12.75">
      <c r="A8" s="159" t="s">
        <v>337</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3" t="s">
        <v>335</v>
      </c>
      <c r="B13" s="158" t="s">
        <v>274</v>
      </c>
      <c r="C13" s="103" t="s">
        <v>275</v>
      </c>
      <c r="D13" s="158" t="s">
        <v>336</v>
      </c>
    </row>
    <row r="14" spans="1:4" ht="12.75">
      <c r="A14" s="159" t="s">
        <v>337</v>
      </c>
      <c r="B14" s="159"/>
      <c r="C14" s="159"/>
      <c r="D14" s="159"/>
    </row>
    <row r="15" spans="1:4" ht="12.75">
      <c r="A15" s="159"/>
      <c r="B15" s="159"/>
      <c r="C15" s="159"/>
      <c r="D15" s="159"/>
    </row>
    <row r="16" spans="1:4" ht="12.75">
      <c r="A16" s="159"/>
      <c r="B16" s="159"/>
      <c r="C16" s="159"/>
      <c r="D16" s="159"/>
    </row>
    <row r="17" spans="1:4" ht="12.75">
      <c r="A17" s="159"/>
      <c r="B17" s="159"/>
      <c r="C17" s="159"/>
      <c r="D17" s="159"/>
    </row>
    <row r="18" spans="1:4" ht="12.75">
      <c r="A18" s="160"/>
      <c r="B18" s="161"/>
      <c r="C18" s="161"/>
      <c r="D18" s="161"/>
    </row>
    <row r="19" spans="1:4" ht="12.75">
      <c r="A19" s="103" t="s">
        <v>335</v>
      </c>
      <c r="B19" s="103" t="s">
        <v>338</v>
      </c>
      <c r="C19" s="103" t="s">
        <v>339</v>
      </c>
      <c r="D19" s="158" t="s">
        <v>336</v>
      </c>
    </row>
    <row r="20" spans="1:4" ht="12.75">
      <c r="A20" s="159" t="s">
        <v>337</v>
      </c>
      <c r="B20" s="159"/>
      <c r="C20" s="159"/>
      <c r="D20" s="159"/>
    </row>
    <row r="21" spans="1:4" ht="12.75">
      <c r="A21" s="159"/>
      <c r="B21" s="159"/>
      <c r="C21" s="159"/>
      <c r="D21" s="159"/>
    </row>
    <row r="22" spans="1:4" ht="12.75">
      <c r="A22" s="159"/>
      <c r="B22" s="159"/>
      <c r="C22" s="159"/>
      <c r="D22" s="159"/>
    </row>
    <row r="23" spans="1:4" ht="12.75">
      <c r="A23" s="159"/>
      <c r="B23" s="159"/>
      <c r="C23" s="159"/>
      <c r="D23" s="159"/>
    </row>
    <row r="25" ht="12.75">
      <c r="A25" s="109" t="s">
        <v>278</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8" customWidth="1"/>
    <col min="2" max="2" width="12.00390625" style="78" customWidth="1"/>
    <col min="3" max="3" width="14.28125" style="78" customWidth="1"/>
    <col min="4" max="5" width="19.00390625" style="78" customWidth="1"/>
    <col min="6" max="16384" width="8.8515625" style="78" customWidth="1"/>
  </cols>
  <sheetData>
    <row r="1" s="80" customFormat="1" ht="12.75">
      <c r="A1" s="79" t="s">
        <v>1</v>
      </c>
    </row>
    <row r="2" s="80" customFormat="1" ht="12.75">
      <c r="A2" s="79" t="s">
        <v>2</v>
      </c>
    </row>
    <row r="3" spans="1:7" s="80" customFormat="1" ht="12.75">
      <c r="A3" s="79" t="s">
        <v>24</v>
      </c>
      <c r="B3" s="162"/>
      <c r="C3" s="162"/>
      <c r="D3" s="162"/>
      <c r="E3" s="162"/>
      <c r="F3" s="162"/>
      <c r="G3" s="162"/>
    </row>
    <row r="4" spans="1:7" ht="12.75">
      <c r="A4" s="130"/>
      <c r="B4" s="130"/>
      <c r="C4" s="130"/>
      <c r="D4" s="130"/>
      <c r="E4" s="130"/>
      <c r="F4" s="130"/>
      <c r="G4" s="130"/>
    </row>
    <row r="5" spans="1:7" ht="12.75">
      <c r="A5" s="103" t="s">
        <v>340</v>
      </c>
      <c r="B5" s="103" t="s">
        <v>262</v>
      </c>
      <c r="C5" s="103" t="s">
        <v>63</v>
      </c>
      <c r="D5" s="103" t="s">
        <v>263</v>
      </c>
      <c r="E5" s="103" t="s">
        <v>264</v>
      </c>
      <c r="F5" s="130"/>
      <c r="G5" s="130"/>
    </row>
    <row r="6" spans="1:7" ht="12.75">
      <c r="A6" s="104"/>
      <c r="B6" s="104"/>
      <c r="C6" s="104"/>
      <c r="D6" s="104"/>
      <c r="E6" s="104"/>
      <c r="F6" s="130"/>
      <c r="G6" s="130"/>
    </row>
    <row r="7" spans="1:7" ht="12.75">
      <c r="A7" s="104"/>
      <c r="B7" s="104"/>
      <c r="C7" s="104"/>
      <c r="D7" s="104"/>
      <c r="E7" s="104"/>
      <c r="F7" s="130"/>
      <c r="G7" s="130"/>
    </row>
    <row r="8" spans="1:7" ht="12.75">
      <c r="A8" s="104"/>
      <c r="B8" s="104"/>
      <c r="C8" s="104"/>
      <c r="D8" s="104"/>
      <c r="E8" s="104"/>
      <c r="F8" s="130"/>
      <c r="G8" s="130"/>
    </row>
    <row r="9" spans="1:7" ht="12.75">
      <c r="A9" s="130"/>
      <c r="B9" s="130"/>
      <c r="C9" s="130"/>
      <c r="D9" s="130"/>
      <c r="E9" s="130"/>
      <c r="F9" s="130"/>
      <c r="G9" s="130"/>
    </row>
    <row r="10" spans="1:7" ht="39.75" customHeight="1">
      <c r="A10" s="163" t="s">
        <v>341</v>
      </c>
      <c r="B10" s="163"/>
      <c r="C10" s="163"/>
      <c r="D10" s="163"/>
      <c r="E10" s="130"/>
      <c r="F10" s="130"/>
      <c r="G10" s="130"/>
    </row>
    <row r="11" spans="1:7" ht="27" customHeight="1">
      <c r="A11" s="163" t="s">
        <v>266</v>
      </c>
      <c r="B11" s="163"/>
      <c r="C11" s="163"/>
      <c r="D11" s="163"/>
      <c r="E11" s="130"/>
      <c r="F11" s="130"/>
      <c r="G11" s="130"/>
    </row>
    <row r="12" spans="1:7" ht="12.75">
      <c r="A12" s="130"/>
      <c r="B12" s="130"/>
      <c r="C12" s="130"/>
      <c r="D12" s="130"/>
      <c r="E12" s="130"/>
      <c r="F12" s="130"/>
      <c r="G12" s="130"/>
    </row>
    <row r="13" spans="1:7" ht="12.75">
      <c r="A13" s="158" t="s">
        <v>342</v>
      </c>
      <c r="B13" s="103" t="s">
        <v>343</v>
      </c>
      <c r="C13" s="103" t="s">
        <v>344</v>
      </c>
      <c r="D13" s="158" t="s">
        <v>270</v>
      </c>
      <c r="E13" s="130"/>
      <c r="F13" s="130"/>
      <c r="G13" s="130"/>
    </row>
    <row r="14" spans="1:7" ht="12.75">
      <c r="A14" s="164" t="s">
        <v>345</v>
      </c>
      <c r="B14" s="164"/>
      <c r="C14" s="164"/>
      <c r="D14" s="164"/>
      <c r="E14" s="130"/>
      <c r="F14" s="130"/>
      <c r="G14" s="130"/>
    </row>
    <row r="15" spans="1:7" ht="12.75">
      <c r="A15" s="151" t="s">
        <v>346</v>
      </c>
      <c r="B15" s="164"/>
      <c r="C15" s="164"/>
      <c r="D15" s="164"/>
      <c r="E15" s="130"/>
      <c r="F15" s="130"/>
      <c r="G15" s="130"/>
    </row>
    <row r="16" spans="1:7" ht="12.75">
      <c r="A16" s="151" t="s">
        <v>347</v>
      </c>
      <c r="B16" s="164"/>
      <c r="C16" s="164"/>
      <c r="D16" s="164"/>
      <c r="E16" s="130"/>
      <c r="F16" s="130"/>
      <c r="G16" s="130"/>
    </row>
    <row r="17" spans="1:7" ht="12.75">
      <c r="A17" s="151" t="s">
        <v>348</v>
      </c>
      <c r="B17" s="164"/>
      <c r="C17" s="164"/>
      <c r="D17" s="164"/>
      <c r="E17" s="130"/>
      <c r="F17" s="130"/>
      <c r="G17" s="130"/>
    </row>
    <row r="18" spans="1:7" ht="12.75">
      <c r="A18" s="164" t="s">
        <v>349</v>
      </c>
      <c r="B18" s="164"/>
      <c r="C18" s="164"/>
      <c r="D18" s="164"/>
      <c r="E18" s="130"/>
      <c r="F18" s="130"/>
      <c r="G18" s="130"/>
    </row>
    <row r="19" spans="1:7" ht="12.75">
      <c r="A19" s="151" t="s">
        <v>346</v>
      </c>
      <c r="B19" s="164"/>
      <c r="C19" s="164"/>
      <c r="D19" s="164"/>
      <c r="E19" s="130"/>
      <c r="F19" s="130"/>
      <c r="G19" s="130"/>
    </row>
    <row r="20" spans="1:7" ht="12.75">
      <c r="A20" s="151" t="s">
        <v>347</v>
      </c>
      <c r="B20" s="164"/>
      <c r="C20" s="164"/>
      <c r="D20" s="164"/>
      <c r="E20" s="130"/>
      <c r="F20" s="130"/>
      <c r="G20" s="130"/>
    </row>
    <row r="21" spans="1:7" ht="12.75">
      <c r="A21" s="151" t="s">
        <v>348</v>
      </c>
      <c r="B21" s="164"/>
      <c r="C21" s="164"/>
      <c r="D21" s="164"/>
      <c r="E21" s="130"/>
      <c r="F21" s="130"/>
      <c r="G21" s="130"/>
    </row>
    <row r="22" spans="1:7" ht="12.75">
      <c r="A22" s="164" t="s">
        <v>350</v>
      </c>
      <c r="B22" s="164"/>
      <c r="C22" s="164"/>
      <c r="D22" s="164"/>
      <c r="E22" s="130"/>
      <c r="F22" s="130"/>
      <c r="G22" s="130"/>
    </row>
    <row r="23" spans="1:7" ht="12.75">
      <c r="A23" s="151" t="s">
        <v>346</v>
      </c>
      <c r="B23" s="164"/>
      <c r="C23" s="164"/>
      <c r="D23" s="164"/>
      <c r="E23" s="130"/>
      <c r="F23" s="130"/>
      <c r="G23" s="130"/>
    </row>
    <row r="24" spans="1:7" ht="12.75">
      <c r="A24" s="151" t="s">
        <v>347</v>
      </c>
      <c r="B24" s="164"/>
      <c r="C24" s="164"/>
      <c r="D24" s="164"/>
      <c r="E24" s="130"/>
      <c r="F24" s="130"/>
      <c r="G24" s="130"/>
    </row>
    <row r="25" spans="1:7" ht="12.75">
      <c r="A25" s="151" t="s">
        <v>348</v>
      </c>
      <c r="B25" s="164"/>
      <c r="C25" s="164"/>
      <c r="D25" s="164"/>
      <c r="E25" s="130"/>
      <c r="F25" s="130"/>
      <c r="G25" s="130"/>
    </row>
    <row r="26" spans="1:7" ht="12.75">
      <c r="A26" s="164" t="s">
        <v>351</v>
      </c>
      <c r="B26" s="164"/>
      <c r="C26" s="164"/>
      <c r="D26" s="164"/>
      <c r="E26" s="130"/>
      <c r="F26" s="130"/>
      <c r="G26" s="130"/>
    </row>
    <row r="27" spans="1:7" ht="12.75">
      <c r="A27" s="151" t="s">
        <v>346</v>
      </c>
      <c r="B27" s="164"/>
      <c r="C27" s="164"/>
      <c r="D27" s="164"/>
      <c r="E27" s="130"/>
      <c r="F27" s="130"/>
      <c r="G27" s="130"/>
    </row>
    <row r="28" spans="1:7" ht="12.75">
      <c r="A28" s="151" t="s">
        <v>347</v>
      </c>
      <c r="B28" s="164"/>
      <c r="C28" s="164"/>
      <c r="D28" s="164"/>
      <c r="E28" s="130"/>
      <c r="F28" s="130"/>
      <c r="G28" s="130"/>
    </row>
    <row r="29" spans="1:7" ht="12.75">
      <c r="A29" s="151" t="s">
        <v>348</v>
      </c>
      <c r="B29" s="164"/>
      <c r="C29" s="164"/>
      <c r="D29" s="164"/>
      <c r="E29" s="130"/>
      <c r="F29" s="130"/>
      <c r="G29" s="130"/>
    </row>
    <row r="30" spans="1:7" ht="12.75">
      <c r="A30" s="130"/>
      <c r="B30" s="130"/>
      <c r="C30" s="130"/>
      <c r="D30" s="130"/>
      <c r="E30" s="130"/>
      <c r="F30" s="130"/>
      <c r="G30" s="130"/>
    </row>
    <row r="31" spans="1:7" ht="12.75">
      <c r="A31" s="130" t="s">
        <v>133</v>
      </c>
      <c r="B31" s="130"/>
      <c r="C31" s="130"/>
      <c r="D31" s="130"/>
      <c r="E31" s="130"/>
      <c r="F31" s="130"/>
      <c r="G31" s="130"/>
    </row>
    <row r="32" spans="1:7" ht="12.75">
      <c r="A32" s="130"/>
      <c r="B32" s="130"/>
      <c r="C32" s="130"/>
      <c r="D32" s="130"/>
      <c r="E32" s="130"/>
      <c r="F32" s="130"/>
      <c r="G32" s="130"/>
    </row>
    <row r="33" spans="1:7" ht="12.75">
      <c r="A33" s="130"/>
      <c r="B33" s="130"/>
      <c r="C33" s="130"/>
      <c r="D33" s="130"/>
      <c r="E33" s="130"/>
      <c r="F33" s="130"/>
      <c r="G33" s="130"/>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8" customWidth="1"/>
    <col min="2" max="2" width="10.421875" style="78" customWidth="1"/>
    <col min="3" max="3" width="12.421875" style="78" customWidth="1"/>
    <col min="4" max="16384" width="8.8515625" style="78" customWidth="1"/>
  </cols>
  <sheetData>
    <row r="1" s="80" customFormat="1" ht="12.75">
      <c r="A1" s="79" t="s">
        <v>1</v>
      </c>
    </row>
    <row r="2" s="80" customFormat="1" ht="12.75">
      <c r="A2" s="79" t="s">
        <v>2</v>
      </c>
    </row>
    <row r="3" s="80" customFormat="1" ht="12.75">
      <c r="A3" s="79" t="s">
        <v>26</v>
      </c>
    </row>
    <row r="5" spans="1:2" ht="12.75" customHeight="1">
      <c r="A5" s="165" t="s">
        <v>352</v>
      </c>
      <c r="B5" s="165"/>
    </row>
    <row r="6" spans="1:2" ht="12.75">
      <c r="A6" s="104" t="s">
        <v>353</v>
      </c>
      <c r="B6" s="159"/>
    </row>
    <row r="7" spans="1:2" ht="12.75">
      <c r="A7" s="166" t="s">
        <v>354</v>
      </c>
      <c r="B7" s="167"/>
    </row>
    <row r="8" spans="1:2" ht="12.75">
      <c r="A8" s="168" t="s">
        <v>355</v>
      </c>
      <c r="B8" s="169"/>
    </row>
    <row r="9" spans="1:2" ht="12.75">
      <c r="A9" s="168" t="s">
        <v>356</v>
      </c>
      <c r="B9" s="169"/>
    </row>
    <row r="10" spans="1:2" ht="12.75">
      <c r="A10" s="168" t="s">
        <v>357</v>
      </c>
      <c r="B10" s="169"/>
    </row>
    <row r="11" spans="1:2" ht="12.75">
      <c r="A11" s="168" t="s">
        <v>358</v>
      </c>
      <c r="B11" s="169"/>
    </row>
    <row r="12" spans="1:2" ht="12.75">
      <c r="A12" s="168" t="s">
        <v>359</v>
      </c>
      <c r="B12" s="170" t="e">
        <f>B9/(B8/1000)</f>
        <v>#DIV/0!</v>
      </c>
    </row>
    <row r="13" spans="1:2" ht="12.75">
      <c r="A13" s="168" t="s">
        <v>360</v>
      </c>
      <c r="B13" s="170" t="e">
        <f>B10/(B8/1000)</f>
        <v>#DIV/0!</v>
      </c>
    </row>
    <row r="14" spans="1:2" ht="12.75">
      <c r="A14" s="104" t="s">
        <v>361</v>
      </c>
      <c r="B14" s="170" t="e">
        <f>B11/(B8/1000)</f>
        <v>#DIV/0!</v>
      </c>
    </row>
    <row r="15" spans="1:3" ht="12" customHeight="1">
      <c r="A15" s="105"/>
      <c r="B15" s="171"/>
      <c r="C15" s="130"/>
    </row>
    <row r="16" spans="1:2" ht="12.75" customHeight="1">
      <c r="A16" s="172" t="s">
        <v>362</v>
      </c>
      <c r="B16" s="172"/>
    </row>
    <row r="17" spans="1:3" ht="12" customHeight="1">
      <c r="A17" s="173"/>
      <c r="B17" s="173"/>
      <c r="C17" s="130"/>
    </row>
    <row r="18" spans="1:3" ht="12.75">
      <c r="A18" s="115" t="s">
        <v>363</v>
      </c>
      <c r="B18" s="174"/>
      <c r="C18" s="175" t="s">
        <v>301</v>
      </c>
    </row>
    <row r="19" spans="1:3" ht="12.75">
      <c r="A19" s="104" t="s">
        <v>364</v>
      </c>
      <c r="B19" s="174"/>
      <c r="C19" s="176" t="s">
        <v>301</v>
      </c>
    </row>
    <row r="20" spans="1:2" ht="12.75">
      <c r="A20" s="104" t="s">
        <v>365</v>
      </c>
      <c r="B20" s="170">
        <f>B19*B18</f>
        <v>0</v>
      </c>
    </row>
    <row r="21" spans="1:3" ht="12.75">
      <c r="A21" s="113" t="s">
        <v>366</v>
      </c>
      <c r="B21" s="177"/>
      <c r="C21" s="178"/>
    </row>
    <row r="22" spans="1:3" ht="12.75">
      <c r="A22" s="104" t="s">
        <v>367</v>
      </c>
      <c r="B22" s="179" t="e">
        <f>B8/B19</f>
        <v>#DIV/0!</v>
      </c>
      <c r="C22" s="178"/>
    </row>
    <row r="23" spans="1:2" ht="12.75">
      <c r="A23" s="104" t="s">
        <v>368</v>
      </c>
      <c r="B23" s="179" t="e">
        <f>B9/B20</f>
        <v>#DIV/0!</v>
      </c>
    </row>
    <row r="24" spans="1:2" ht="12.75">
      <c r="A24" s="104" t="s">
        <v>369</v>
      </c>
      <c r="B24" s="179" t="e">
        <f>B10/B20</f>
        <v>#DIV/0!</v>
      </c>
    </row>
    <row r="25" spans="1:2" ht="12.75">
      <c r="A25" s="104" t="s">
        <v>370</v>
      </c>
      <c r="B25" s="179" t="e">
        <f>B11/B20</f>
        <v>#DIV/0!</v>
      </c>
    </row>
    <row r="26" spans="1:2" ht="12.75">
      <c r="A26" s="104" t="s">
        <v>371</v>
      </c>
      <c r="B26" s="179" t="e">
        <f>B23/(B22/1000)</f>
        <v>#DIV/0!</v>
      </c>
    </row>
    <row r="27" spans="1:2" ht="12.75">
      <c r="A27" s="104" t="s">
        <v>372</v>
      </c>
      <c r="B27" s="179" t="e">
        <f>B24/(B22/1000)</f>
        <v>#DIV/0!</v>
      </c>
    </row>
    <row r="28" spans="1:2" ht="12.75">
      <c r="A28" s="104" t="s">
        <v>373</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8" customWidth="1"/>
    <col min="2" max="3" width="14.28125" style="78" customWidth="1"/>
    <col min="4" max="4" width="23.28125" style="78" customWidth="1"/>
    <col min="5" max="6" width="14.28125" style="78" customWidth="1"/>
    <col min="7" max="7" width="13.8515625" style="78" customWidth="1"/>
    <col min="8" max="8" width="8.8515625" style="78" customWidth="1"/>
    <col min="9" max="9" width="10.140625" style="78" customWidth="1"/>
    <col min="10" max="16384" width="8.8515625" style="78" customWidth="1"/>
  </cols>
  <sheetData>
    <row r="1" s="80" customFormat="1" ht="12.75">
      <c r="A1" s="79" t="s">
        <v>1</v>
      </c>
    </row>
    <row r="2" s="80" customFormat="1" ht="12.75">
      <c r="A2" s="79" t="s">
        <v>2</v>
      </c>
    </row>
    <row r="3" s="80" customFormat="1" ht="12.75">
      <c r="A3" s="80" t="s">
        <v>28</v>
      </c>
    </row>
    <row r="5" spans="1:7" ht="25.5" customHeight="1">
      <c r="A5" s="103" t="s">
        <v>340</v>
      </c>
      <c r="B5" s="103" t="s">
        <v>262</v>
      </c>
      <c r="C5" s="103" t="s">
        <v>63</v>
      </c>
      <c r="D5" s="103" t="s">
        <v>374</v>
      </c>
      <c r="E5" s="116" t="s">
        <v>264</v>
      </c>
      <c r="F5" s="116"/>
      <c r="G5" s="116"/>
    </row>
    <row r="6" spans="1:7" ht="12.75" customHeight="1">
      <c r="A6" s="104"/>
      <c r="B6" s="104"/>
      <c r="C6" s="104"/>
      <c r="D6" s="104"/>
      <c r="E6" s="180"/>
      <c r="F6" s="180"/>
      <c r="G6" s="180"/>
    </row>
    <row r="7" spans="1:7" ht="12.75" customHeight="1">
      <c r="A7" s="104"/>
      <c r="B7" s="104"/>
      <c r="C7" s="104"/>
      <c r="D7" s="104"/>
      <c r="E7" s="180"/>
      <c r="F7" s="180"/>
      <c r="G7" s="180"/>
    </row>
    <row r="8" spans="1:7" ht="12.75" customHeight="1">
      <c r="A8" s="104"/>
      <c r="B8" s="104"/>
      <c r="C8" s="104"/>
      <c r="D8" s="104"/>
      <c r="E8" s="180"/>
      <c r="F8" s="180"/>
      <c r="G8" s="180"/>
    </row>
    <row r="10" spans="1:9" ht="26.25" customHeight="1">
      <c r="A10" s="181" t="s">
        <v>375</v>
      </c>
      <c r="B10" s="181"/>
      <c r="C10" s="181"/>
      <c r="D10" s="181"/>
      <c r="E10" s="181"/>
      <c r="F10" s="105"/>
      <c r="G10" s="105"/>
      <c r="H10" s="105"/>
      <c r="I10" s="105"/>
    </row>
    <row r="11" spans="1:9" ht="26.25" customHeight="1">
      <c r="A11" s="156" t="s">
        <v>266</v>
      </c>
      <c r="B11" s="156"/>
      <c r="C11" s="156"/>
      <c r="D11" s="156"/>
      <c r="E11" s="156"/>
      <c r="F11" s="105"/>
      <c r="G11" s="105"/>
      <c r="H11" s="105"/>
      <c r="I11" s="105"/>
    </row>
    <row r="12" spans="1:9" ht="12.75">
      <c r="A12" s="182"/>
      <c r="B12" s="183"/>
      <c r="C12" s="183"/>
      <c r="D12" s="183"/>
      <c r="E12" s="183"/>
      <c r="F12" s="105"/>
      <c r="G12" s="105"/>
      <c r="H12" s="105"/>
      <c r="I12" s="105"/>
    </row>
    <row r="13" spans="1:7" ht="12.75" customHeight="1">
      <c r="A13" s="184"/>
      <c r="B13" s="113" t="s">
        <v>376</v>
      </c>
      <c r="C13" s="113"/>
      <c r="D13" s="113" t="s">
        <v>377</v>
      </c>
      <c r="E13" s="113"/>
      <c r="F13" s="113" t="s">
        <v>378</v>
      </c>
      <c r="G13" s="113"/>
    </row>
    <row r="14" spans="1:7" ht="12.75">
      <c r="A14" s="83" t="s">
        <v>267</v>
      </c>
      <c r="B14" s="103" t="s">
        <v>379</v>
      </c>
      <c r="C14" s="103" t="s">
        <v>380</v>
      </c>
      <c r="D14" s="103" t="s">
        <v>379</v>
      </c>
      <c r="E14" s="103" t="s">
        <v>380</v>
      </c>
      <c r="F14" s="103" t="s">
        <v>379</v>
      </c>
      <c r="G14" s="103" t="s">
        <v>380</v>
      </c>
    </row>
    <row r="15" spans="1:7" ht="12.75">
      <c r="A15" s="151" t="s">
        <v>271</v>
      </c>
      <c r="B15" s="113"/>
      <c r="C15" s="113"/>
      <c r="D15" s="113"/>
      <c r="E15" s="113"/>
      <c r="F15" s="113"/>
      <c r="G15" s="113"/>
    </row>
    <row r="16" spans="1:7" ht="12.75">
      <c r="A16" s="151" t="s">
        <v>272</v>
      </c>
      <c r="B16" s="113"/>
      <c r="C16" s="113"/>
      <c r="D16" s="113"/>
      <c r="E16" s="113"/>
      <c r="F16" s="113"/>
      <c r="G16" s="113"/>
    </row>
    <row r="17" spans="1:7" ht="12.75">
      <c r="A17" s="151" t="s">
        <v>273</v>
      </c>
      <c r="B17" s="113"/>
      <c r="C17" s="113"/>
      <c r="D17" s="113"/>
      <c r="E17" s="113"/>
      <c r="F17" s="113"/>
      <c r="G17" s="11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79" t="s">
        <v>1</v>
      </c>
    </row>
    <row r="2" s="186" customFormat="1" ht="12.75">
      <c r="A2" s="79" t="s">
        <v>381</v>
      </c>
    </row>
    <row r="3" s="186" customFormat="1" ht="12.75">
      <c r="A3" s="186" t="s">
        <v>30</v>
      </c>
    </row>
    <row r="4" spans="1:6" ht="12.75">
      <c r="A4" s="120"/>
      <c r="B4" s="120"/>
      <c r="C4" s="120"/>
      <c r="D4" s="120"/>
      <c r="E4" s="120"/>
      <c r="F4" s="120"/>
    </row>
    <row r="5" spans="1:10" ht="12.75">
      <c r="A5" s="187" t="s">
        <v>325</v>
      </c>
      <c r="B5" s="187" t="s">
        <v>61</v>
      </c>
      <c r="C5" s="187" t="s">
        <v>194</v>
      </c>
      <c r="D5" s="84" t="s">
        <v>195</v>
      </c>
      <c r="E5" s="187" t="s">
        <v>62</v>
      </c>
      <c r="F5" s="187" t="s">
        <v>194</v>
      </c>
      <c r="G5" s="187" t="s">
        <v>196</v>
      </c>
      <c r="J5" s="78"/>
    </row>
    <row r="6" spans="1:10" ht="12.75">
      <c r="A6" s="188" t="s">
        <v>382</v>
      </c>
      <c r="B6" s="189"/>
      <c r="C6" s="190"/>
      <c r="D6" s="191"/>
      <c r="E6" s="192"/>
      <c r="F6" s="190"/>
      <c r="G6" s="187"/>
      <c r="J6" s="78"/>
    </row>
    <row r="7" spans="1:10" ht="12.75">
      <c r="A7" s="193" t="s">
        <v>383</v>
      </c>
      <c r="B7" s="193"/>
      <c r="C7" s="194"/>
      <c r="D7" s="195"/>
      <c r="E7" s="196"/>
      <c r="F7" s="194"/>
      <c r="G7" s="197"/>
      <c r="J7" s="78"/>
    </row>
    <row r="8" spans="1:10" ht="12.75">
      <c r="A8" s="198" t="s">
        <v>384</v>
      </c>
      <c r="B8" s="198"/>
      <c r="C8" s="199"/>
      <c r="D8" s="195" t="s">
        <v>385</v>
      </c>
      <c r="E8" s="200"/>
      <c r="F8" s="199"/>
      <c r="G8" s="197"/>
      <c r="J8" s="78"/>
    </row>
    <row r="9" spans="1:7" ht="12.75">
      <c r="A9" s="201" t="s">
        <v>386</v>
      </c>
      <c r="B9" s="201"/>
      <c r="C9" s="202"/>
      <c r="D9" s="203" t="s">
        <v>387</v>
      </c>
      <c r="E9" s="169"/>
      <c r="F9" s="202"/>
      <c r="G9" s="197"/>
    </row>
    <row r="10" spans="1:7" ht="12.75">
      <c r="A10" s="201" t="s">
        <v>388</v>
      </c>
      <c r="B10" s="201"/>
      <c r="C10" s="202"/>
      <c r="D10" s="204" t="s">
        <v>389</v>
      </c>
      <c r="E10" s="169"/>
      <c r="F10" s="202"/>
      <c r="G10" s="197"/>
    </row>
    <row r="11" spans="1:7" ht="12.75">
      <c r="A11" s="201" t="s">
        <v>390</v>
      </c>
      <c r="B11" s="201"/>
      <c r="C11" s="202"/>
      <c r="D11" s="203" t="s">
        <v>223</v>
      </c>
      <c r="E11" s="169"/>
      <c r="F11" s="202"/>
      <c r="G11" s="197"/>
    </row>
    <row r="12" spans="1:7" ht="12.75">
      <c r="A12" s="201" t="s">
        <v>391</v>
      </c>
      <c r="B12" s="201"/>
      <c r="C12" s="202"/>
      <c r="D12" s="204" t="s">
        <v>228</v>
      </c>
      <c r="E12" s="169"/>
      <c r="F12" s="202"/>
      <c r="G12" s="197"/>
    </row>
    <row r="13" spans="1:7" ht="12.75">
      <c r="A13" s="201" t="s">
        <v>392</v>
      </c>
      <c r="B13" s="201"/>
      <c r="C13" s="202"/>
      <c r="D13" s="203" t="s">
        <v>226</v>
      </c>
      <c r="E13" s="169"/>
      <c r="F13" s="202"/>
      <c r="G13" s="197"/>
    </row>
    <row r="14" spans="1:7" ht="12.75">
      <c r="A14" s="201" t="s">
        <v>393</v>
      </c>
      <c r="B14" s="201"/>
      <c r="C14" s="202"/>
      <c r="D14" s="204" t="s">
        <v>230</v>
      </c>
      <c r="E14" s="169"/>
      <c r="F14" s="202"/>
      <c r="G14" s="197"/>
    </row>
    <row r="15" spans="1:10" ht="12.75">
      <c r="A15" s="201" t="s">
        <v>394</v>
      </c>
      <c r="B15" s="198"/>
      <c r="C15" s="199"/>
      <c r="D15" s="205" t="s">
        <v>221</v>
      </c>
      <c r="E15" s="200"/>
      <c r="F15" s="199"/>
      <c r="G15" s="197"/>
      <c r="J15" s="78"/>
    </row>
    <row r="16" spans="1:10" ht="12.75">
      <c r="A16" s="206" t="s">
        <v>395</v>
      </c>
      <c r="B16" s="198"/>
      <c r="C16" s="199"/>
      <c r="D16" s="207"/>
      <c r="E16" s="198"/>
      <c r="F16" s="199"/>
      <c r="G16" s="197"/>
      <c r="J16" s="78"/>
    </row>
    <row r="17" ht="12.75">
      <c r="G17" s="208"/>
    </row>
    <row r="18" spans="1:6" ht="39.75" customHeight="1">
      <c r="A18" s="155" t="s">
        <v>396</v>
      </c>
      <c r="B18" s="155"/>
      <c r="C18" s="155"/>
      <c r="D18" s="155"/>
      <c r="E18" s="155"/>
      <c r="F18" s="155"/>
    </row>
    <row r="19" spans="1:6" ht="39.75" customHeight="1">
      <c r="A19" s="120"/>
      <c r="B19" s="120"/>
      <c r="C19" s="120"/>
      <c r="D19" s="120"/>
      <c r="E19" s="120"/>
      <c r="F19" s="120"/>
    </row>
    <row r="20" spans="1:6" ht="39.75" customHeight="1">
      <c r="A20" s="209"/>
      <c r="B20" s="120"/>
      <c r="C20" s="120"/>
      <c r="D20" s="120"/>
      <c r="E20" s="120"/>
      <c r="F20" s="120"/>
    </row>
    <row r="21" spans="1:6" ht="39.75" customHeight="1">
      <c r="A21" s="120"/>
      <c r="B21" s="120"/>
      <c r="C21" s="120"/>
      <c r="D21" s="120"/>
      <c r="E21" s="120"/>
      <c r="F21" s="120"/>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0" customWidth="1"/>
    <col min="2" max="2" width="20.140625" style="120" customWidth="1"/>
    <col min="3" max="3" width="32.140625" style="120" customWidth="1"/>
    <col min="4" max="4" width="19.57421875" style="120" customWidth="1"/>
    <col min="5" max="16384" width="8.8515625" style="120" customWidth="1"/>
  </cols>
  <sheetData>
    <row r="1" s="186" customFormat="1" ht="12.75">
      <c r="A1" s="79" t="s">
        <v>1</v>
      </c>
    </row>
    <row r="2" s="186" customFormat="1" ht="12.75">
      <c r="A2" s="79" t="s">
        <v>2</v>
      </c>
    </row>
    <row r="3" s="186" customFormat="1" ht="12.75">
      <c r="A3" s="186" t="s">
        <v>32</v>
      </c>
    </row>
    <row r="5" spans="1:4" ht="12.75" customHeight="1">
      <c r="A5" s="166" t="s">
        <v>397</v>
      </c>
      <c r="B5" s="103" t="s">
        <v>398</v>
      </c>
      <c r="C5" s="103" t="s">
        <v>399</v>
      </c>
      <c r="D5" s="158" t="s">
        <v>336</v>
      </c>
    </row>
    <row r="6" spans="1:4" ht="12.75">
      <c r="A6" s="166" t="s">
        <v>400</v>
      </c>
      <c r="B6" s="103"/>
      <c r="C6" s="103"/>
      <c r="D6" s="158"/>
    </row>
    <row r="7" spans="1:4" ht="12.75">
      <c r="A7" s="159" t="s">
        <v>337</v>
      </c>
      <c r="B7" s="159"/>
      <c r="C7" s="104"/>
      <c r="D7" s="104"/>
    </row>
    <row r="8" spans="1:4" ht="12.75">
      <c r="A8" s="159"/>
      <c r="B8" s="159"/>
      <c r="C8" s="104"/>
      <c r="D8" s="104"/>
    </row>
    <row r="9" spans="1:4" ht="12.75">
      <c r="A9" s="159"/>
      <c r="B9" s="159"/>
      <c r="C9" s="104"/>
      <c r="D9" s="104"/>
    </row>
    <row r="10" spans="1:4" ht="12.75">
      <c r="A10" s="159"/>
      <c r="B10" s="159"/>
      <c r="C10" s="104"/>
      <c r="D10" s="104"/>
    </row>
    <row r="11" spans="1:3" ht="12.75">
      <c r="A11" s="210"/>
      <c r="B11" s="211"/>
      <c r="C11" s="211"/>
    </row>
    <row r="12" spans="1:4" ht="12.75" customHeight="1">
      <c r="A12" s="166" t="s">
        <v>401</v>
      </c>
      <c r="B12" s="103" t="s">
        <v>398</v>
      </c>
      <c r="C12" s="103" t="s">
        <v>402</v>
      </c>
      <c r="D12" s="158" t="s">
        <v>336</v>
      </c>
    </row>
    <row r="13" spans="1:4" ht="12.75">
      <c r="A13" s="166" t="s">
        <v>400</v>
      </c>
      <c r="B13" s="103"/>
      <c r="C13" s="103"/>
      <c r="D13" s="158"/>
    </row>
    <row r="14" spans="1:4" ht="12.75">
      <c r="A14" s="159" t="s">
        <v>337</v>
      </c>
      <c r="B14" s="159"/>
      <c r="C14" s="104"/>
      <c r="D14" s="104"/>
    </row>
    <row r="15" spans="1:4" ht="12.75">
      <c r="A15" s="159"/>
      <c r="B15" s="159"/>
      <c r="C15" s="104"/>
      <c r="D15" s="104"/>
    </row>
    <row r="16" spans="1:4" ht="12.75">
      <c r="A16" s="159"/>
      <c r="B16" s="159"/>
      <c r="C16" s="104"/>
      <c r="D16" s="104"/>
    </row>
    <row r="17" spans="1:4" ht="12.75">
      <c r="A17" s="159"/>
      <c r="B17" s="159"/>
      <c r="C17" s="104"/>
      <c r="D17" s="104"/>
    </row>
    <row r="18" spans="1:3" ht="12.75">
      <c r="A18" s="210"/>
      <c r="B18" s="211"/>
      <c r="C18" s="211"/>
    </row>
    <row r="19" spans="1:4" ht="15" customHeight="1">
      <c r="A19" s="166" t="s">
        <v>403</v>
      </c>
      <c r="B19" s="103" t="s">
        <v>398</v>
      </c>
      <c r="C19" s="103" t="s">
        <v>404</v>
      </c>
      <c r="D19" s="158" t="s">
        <v>336</v>
      </c>
    </row>
    <row r="20" spans="1:4" ht="12.75">
      <c r="A20" s="166" t="s">
        <v>400</v>
      </c>
      <c r="B20" s="103"/>
      <c r="C20" s="103"/>
      <c r="D20" s="158"/>
    </row>
    <row r="21" spans="1:4" ht="12.75">
      <c r="A21" s="159" t="s">
        <v>337</v>
      </c>
      <c r="B21" s="159"/>
      <c r="C21" s="104"/>
      <c r="D21" s="104"/>
    </row>
    <row r="22" spans="1:4" ht="12.75">
      <c r="A22" s="159"/>
      <c r="B22" s="159"/>
      <c r="C22" s="104"/>
      <c r="D22" s="104"/>
    </row>
    <row r="23" spans="1:4" ht="12.75">
      <c r="A23" s="159"/>
      <c r="B23" s="159"/>
      <c r="C23" s="104"/>
      <c r="D23" s="104"/>
    </row>
    <row r="24" spans="1:4" ht="12.75">
      <c r="A24" s="159"/>
      <c r="B24" s="159"/>
      <c r="C24" s="104"/>
      <c r="D24" s="104"/>
    </row>
    <row r="25" spans="1:3" ht="12.75">
      <c r="A25" s="210"/>
      <c r="B25" s="211"/>
      <c r="C25" s="211"/>
    </row>
    <row r="26" spans="1:4" ht="15" customHeight="1">
      <c r="A26" s="166" t="s">
        <v>405</v>
      </c>
      <c r="B26" s="103" t="s">
        <v>398</v>
      </c>
      <c r="C26" s="103" t="s">
        <v>406</v>
      </c>
      <c r="D26" s="158" t="s">
        <v>336</v>
      </c>
    </row>
    <row r="27" spans="1:4" ht="12.75">
      <c r="A27" s="166" t="s">
        <v>400</v>
      </c>
      <c r="B27" s="103"/>
      <c r="C27" s="103"/>
      <c r="D27" s="158"/>
    </row>
    <row r="28" spans="1:4" ht="12.75">
      <c r="A28" s="159"/>
      <c r="B28" s="159"/>
      <c r="C28" s="104"/>
      <c r="D28" s="104"/>
    </row>
    <row r="29" spans="1:4" ht="12.75">
      <c r="A29" s="159"/>
      <c r="B29" s="159"/>
      <c r="C29" s="104"/>
      <c r="D29" s="104"/>
    </row>
    <row r="30" spans="1:4" ht="12.75">
      <c r="A30" s="212"/>
      <c r="B30" s="212"/>
      <c r="C30" s="151"/>
      <c r="D30" s="104"/>
    </row>
    <row r="31" spans="1:4" ht="12.75">
      <c r="A31" s="212"/>
      <c r="B31" s="212"/>
      <c r="C31" s="151"/>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8" customWidth="1"/>
    <col min="2" max="2" width="18.28125" style="78" customWidth="1"/>
    <col min="3" max="4" width="26.57421875" style="78" customWidth="1"/>
    <col min="5" max="16384" width="19.57421875" style="78" customWidth="1"/>
  </cols>
  <sheetData>
    <row r="1" s="80" customFormat="1" ht="12.75">
      <c r="A1" s="79" t="s">
        <v>1</v>
      </c>
    </row>
    <row r="2" s="80" customFormat="1" ht="12.75">
      <c r="A2" s="79" t="s">
        <v>2</v>
      </c>
    </row>
    <row r="3" s="80" customFormat="1" ht="12.75">
      <c r="A3" s="80" t="s">
        <v>34</v>
      </c>
    </row>
    <row r="4" ht="12.75"/>
    <row r="5" spans="1:6" ht="12.75">
      <c r="A5" s="103" t="s">
        <v>407</v>
      </c>
      <c r="B5" s="103" t="s">
        <v>262</v>
      </c>
      <c r="C5" s="103" t="s">
        <v>263</v>
      </c>
      <c r="D5" s="103" t="s">
        <v>264</v>
      </c>
      <c r="E5" s="130"/>
      <c r="F5" s="130"/>
    </row>
    <row r="6" spans="1:6" ht="12.75">
      <c r="A6" s="104"/>
      <c r="B6" s="104"/>
      <c r="C6" s="104"/>
      <c r="D6" s="104"/>
      <c r="E6" s="130"/>
      <c r="F6" s="130"/>
    </row>
    <row r="7" spans="1:6" ht="12.75">
      <c r="A7" s="104"/>
      <c r="B7" s="104"/>
      <c r="C7" s="104"/>
      <c r="D7" s="104"/>
      <c r="E7" s="130"/>
      <c r="F7" s="130"/>
    </row>
    <row r="8" spans="1:6" ht="12.75">
      <c r="A8" s="104"/>
      <c r="B8" s="104"/>
      <c r="C8" s="104"/>
      <c r="D8" s="104"/>
      <c r="E8" s="130"/>
      <c r="F8" s="130"/>
    </row>
    <row r="9" spans="1:7" ht="12.75">
      <c r="A9" s="130"/>
      <c r="B9" s="130"/>
      <c r="C9" s="130"/>
      <c r="D9" s="130"/>
      <c r="E9" s="130"/>
      <c r="F9" s="130"/>
      <c r="G9" s="130"/>
    </row>
    <row r="10" spans="1:7" ht="27.75" customHeight="1">
      <c r="A10" s="163" t="s">
        <v>408</v>
      </c>
      <c r="B10" s="163"/>
      <c r="C10" s="163"/>
      <c r="D10" s="163"/>
      <c r="E10" s="130"/>
      <c r="F10" s="130"/>
      <c r="G10" s="130"/>
    </row>
    <row r="11" spans="1:7" ht="27.75" customHeight="1">
      <c r="A11" s="163" t="s">
        <v>266</v>
      </c>
      <c r="B11" s="163"/>
      <c r="C11" s="163"/>
      <c r="D11" s="163"/>
      <c r="E11" s="130"/>
      <c r="F11" s="130"/>
      <c r="G11" s="130"/>
    </row>
    <row r="12" spans="1:7" ht="12.75">
      <c r="A12" s="130"/>
      <c r="B12" s="130"/>
      <c r="C12" s="130"/>
      <c r="D12" s="130"/>
      <c r="E12" s="130"/>
      <c r="F12" s="130"/>
      <c r="G12" s="130"/>
    </row>
    <row r="13" spans="1:4" ht="12.75">
      <c r="A13" s="213"/>
      <c r="B13" s="214" t="s">
        <v>409</v>
      </c>
      <c r="C13" s="214" t="s">
        <v>194</v>
      </c>
      <c r="D13" s="214" t="s">
        <v>270</v>
      </c>
    </row>
    <row r="14" spans="1:4" ht="12.75">
      <c r="A14" s="215" t="s">
        <v>346</v>
      </c>
      <c r="B14" s="165"/>
      <c r="C14" s="216"/>
      <c r="D14" s="113"/>
    </row>
    <row r="15" spans="1:4" ht="12.75">
      <c r="A15" s="215" t="s">
        <v>347</v>
      </c>
      <c r="B15" s="165"/>
      <c r="C15" s="216"/>
      <c r="D15" s="113"/>
    </row>
    <row r="16" spans="1:4" ht="12.75">
      <c r="A16" s="150" t="s">
        <v>348</v>
      </c>
      <c r="B16" s="165"/>
      <c r="C16" s="216"/>
      <c r="D16" s="113"/>
    </row>
    <row r="17" ht="12.75"/>
    <row r="18" spans="1:4" ht="41.25" customHeight="1">
      <c r="A18" s="181" t="s">
        <v>410</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0" customFormat="1" ht="12.75">
      <c r="A1" s="79" t="s">
        <v>1</v>
      </c>
    </row>
    <row r="2" s="80" customFormat="1" ht="12.75">
      <c r="A2" s="79" t="s">
        <v>2</v>
      </c>
    </row>
    <row r="3" s="80" customFormat="1" ht="12.75">
      <c r="A3" s="80" t="s">
        <v>36</v>
      </c>
    </row>
    <row r="4" ht="12.75"/>
    <row r="5" spans="1:4" s="78" customFormat="1" ht="12.75">
      <c r="A5" s="103" t="s">
        <v>340</v>
      </c>
      <c r="B5" s="103" t="s">
        <v>262</v>
      </c>
      <c r="C5" s="103" t="s">
        <v>374</v>
      </c>
      <c r="D5" s="116" t="s">
        <v>264</v>
      </c>
    </row>
    <row r="6" spans="1:4" s="78" customFormat="1" ht="12.75">
      <c r="A6" s="104"/>
      <c r="B6" s="104"/>
      <c r="C6" s="104"/>
      <c r="D6" s="180"/>
    </row>
    <row r="7" spans="1:4" s="78" customFormat="1" ht="12.75">
      <c r="A7" s="104"/>
      <c r="B7" s="104"/>
      <c r="C7" s="104"/>
      <c r="D7" s="180"/>
    </row>
    <row r="8" spans="1:4" s="78" customFormat="1" ht="12.75">
      <c r="A8" s="104"/>
      <c r="B8" s="104"/>
      <c r="C8" s="104"/>
      <c r="D8" s="180"/>
    </row>
    <row r="9" spans="1:5" s="78" customFormat="1" ht="12.75">
      <c r="A9" s="217"/>
      <c r="B9" s="217"/>
      <c r="C9" s="217"/>
      <c r="D9" s="217"/>
      <c r="E9" s="218"/>
    </row>
    <row r="10" spans="1:9" s="78" customFormat="1" ht="26.25" customHeight="1">
      <c r="A10" s="156" t="s">
        <v>375</v>
      </c>
      <c r="B10" s="156"/>
      <c r="C10" s="156"/>
      <c r="D10" s="156"/>
      <c r="E10" s="105"/>
      <c r="F10" s="105"/>
      <c r="G10" s="105"/>
      <c r="H10" s="105"/>
      <c r="I10" s="105"/>
    </row>
    <row r="11" spans="1:9" s="78" customFormat="1" ht="26.25" customHeight="1">
      <c r="A11" s="156" t="s">
        <v>266</v>
      </c>
      <c r="B11" s="156"/>
      <c r="C11" s="156"/>
      <c r="D11" s="156"/>
      <c r="E11" s="217"/>
      <c r="F11" s="105"/>
      <c r="G11" s="105"/>
      <c r="H11" s="105"/>
      <c r="I11" s="105"/>
    </row>
    <row r="12" spans="1:9" s="78" customFormat="1" ht="12.75">
      <c r="A12" s="218"/>
      <c r="B12" s="218"/>
      <c r="C12" s="218"/>
      <c r="D12" s="218"/>
      <c r="E12" s="218"/>
      <c r="F12" s="105"/>
      <c r="G12" s="105"/>
      <c r="H12" s="105"/>
      <c r="I12" s="105"/>
    </row>
    <row r="13" spans="1:4" s="78" customFormat="1" ht="12.75">
      <c r="A13" s="219"/>
      <c r="B13" s="214" t="s">
        <v>409</v>
      </c>
      <c r="C13" s="214" t="s">
        <v>194</v>
      </c>
      <c r="D13" s="214" t="s">
        <v>270</v>
      </c>
    </row>
    <row r="14" spans="1:4" s="78" customFormat="1" ht="12.75">
      <c r="A14" s="220" t="s">
        <v>346</v>
      </c>
      <c r="B14" s="165"/>
      <c r="C14" s="216"/>
      <c r="D14" s="113"/>
    </row>
    <row r="15" spans="1:4" s="78" customFormat="1" ht="12.75">
      <c r="A15" s="215" t="s">
        <v>347</v>
      </c>
      <c r="B15" s="165"/>
      <c r="C15" s="216"/>
      <c r="D15" s="113"/>
    </row>
    <row r="16" spans="1:4" s="78" customFormat="1" ht="12.75">
      <c r="A16" s="150" t="s">
        <v>348</v>
      </c>
      <c r="B16" s="165"/>
      <c r="C16" s="216"/>
      <c r="D16" s="113"/>
    </row>
    <row r="17" spans="1:4" s="78" customFormat="1" ht="12.75">
      <c r="A17" s="153"/>
      <c r="B17" s="221"/>
      <c r="C17" s="222"/>
      <c r="D17" s="222"/>
    </row>
    <row r="18" spans="1:4" ht="40.5" customHeight="1">
      <c r="A18" s="181" t="s">
        <v>410</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0" customFormat="1" ht="12.75">
      <c r="A1" s="79" t="s">
        <v>1</v>
      </c>
    </row>
    <row r="2" s="80" customFormat="1" ht="12.75">
      <c r="A2" s="79" t="s">
        <v>2</v>
      </c>
    </row>
    <row r="3" s="80" customFormat="1" ht="12.75">
      <c r="A3" s="80" t="s">
        <v>38</v>
      </c>
    </row>
    <row r="4" ht="12.75"/>
    <row r="5" spans="1:8" ht="12.75">
      <c r="A5" s="223" t="s">
        <v>411</v>
      </c>
      <c r="B5" s="223" t="s">
        <v>412</v>
      </c>
      <c r="C5" s="224" t="s">
        <v>194</v>
      </c>
      <c r="D5" s="223" t="s">
        <v>413</v>
      </c>
      <c r="E5" s="224" t="s">
        <v>194</v>
      </c>
      <c r="G5" s="225"/>
      <c r="H5" s="225"/>
    </row>
    <row r="6" spans="1:8" ht="12.75">
      <c r="A6" s="206">
        <v>1</v>
      </c>
      <c r="B6" s="226"/>
      <c r="C6" s="227"/>
      <c r="D6" s="226"/>
      <c r="E6" s="227"/>
      <c r="F6" s="228"/>
      <c r="G6" s="228"/>
      <c r="H6" s="228"/>
    </row>
    <row r="7" spans="1:8" ht="12.75">
      <c r="A7" s="206">
        <v>2</v>
      </c>
      <c r="B7" s="115"/>
      <c r="C7" s="144"/>
      <c r="D7" s="226"/>
      <c r="E7" s="137"/>
      <c r="F7" s="109"/>
      <c r="G7" s="153"/>
      <c r="H7" s="228"/>
    </row>
    <row r="8" spans="1:8" ht="12.75">
      <c r="A8" s="206">
        <v>3</v>
      </c>
      <c r="B8" s="115"/>
      <c r="C8" s="144"/>
      <c r="D8" s="226"/>
      <c r="E8" s="137"/>
      <c r="F8" s="109"/>
      <c r="G8" s="153"/>
      <c r="H8" s="228"/>
    </row>
    <row r="9" spans="1:8" ht="12.75">
      <c r="A9" s="206">
        <v>4</v>
      </c>
      <c r="B9" s="115"/>
      <c r="C9" s="144"/>
      <c r="D9" s="226"/>
      <c r="E9" s="137"/>
      <c r="F9" s="109"/>
      <c r="G9" s="153"/>
      <c r="H9" s="228"/>
    </row>
    <row r="10" spans="1:8" ht="12.75">
      <c r="A10" s="206">
        <v>5</v>
      </c>
      <c r="B10" s="115"/>
      <c r="C10" s="144"/>
      <c r="D10" s="226"/>
      <c r="E10" s="137"/>
      <c r="F10" s="109"/>
      <c r="G10" s="153"/>
      <c r="H10" s="228"/>
    </row>
    <row r="11" spans="1:8" ht="12.75">
      <c r="A11" s="206" t="s">
        <v>414</v>
      </c>
      <c r="B11" s="229"/>
      <c r="C11" s="230"/>
      <c r="D11" s="226"/>
      <c r="E11" s="231"/>
      <c r="F11" s="232"/>
      <c r="G11" s="153"/>
      <c r="H11" s="228"/>
    </row>
    <row r="12" spans="1:8" ht="12.75">
      <c r="A12" s="233" t="s">
        <v>62</v>
      </c>
      <c r="B12" s="234"/>
      <c r="C12" s="235"/>
      <c r="D12" s="236"/>
      <c r="E12" s="237"/>
      <c r="F12" s="109"/>
      <c r="G12" s="153"/>
      <c r="H12" s="228"/>
    </row>
    <row r="13" ht="12.75"/>
    <row r="14" spans="1:5" ht="41.25" customHeight="1">
      <c r="A14" s="238" t="s">
        <v>410</v>
      </c>
      <c r="B14" s="238"/>
      <c r="C14" s="238"/>
      <c r="D14" s="238"/>
      <c r="E14" s="238"/>
    </row>
    <row r="16" spans="1:8" ht="41.25" customHeight="1">
      <c r="A16" s="228"/>
      <c r="B16" s="239"/>
      <c r="C16" s="239"/>
      <c r="D16" s="109"/>
      <c r="E16" s="109"/>
      <c r="F16" s="109"/>
      <c r="G16" s="153"/>
      <c r="H16" s="228"/>
    </row>
    <row r="17" spans="1:6" ht="41.25" customHeight="1">
      <c r="A17" s="228"/>
      <c r="B17" s="228"/>
      <c r="C17" s="228"/>
      <c r="D17" s="228"/>
      <c r="E17" s="228"/>
      <c r="F17" s="228"/>
    </row>
    <row r="18" spans="1:6" ht="41.25" customHeight="1">
      <c r="A18" s="228"/>
      <c r="B18" s="228"/>
      <c r="C18" s="228"/>
      <c r="D18" s="228"/>
      <c r="E18" s="228"/>
      <c r="F18" s="228"/>
    </row>
    <row r="19" spans="1:6" ht="41.25" customHeight="1">
      <c r="A19" s="228"/>
      <c r="B19" s="228"/>
      <c r="C19" s="228"/>
      <c r="D19" s="228"/>
      <c r="E19" s="228"/>
      <c r="F19" s="228"/>
    </row>
    <row r="20" spans="1:6" ht="41.25" customHeight="1">
      <c r="A20" s="228"/>
      <c r="B20" s="228"/>
      <c r="C20" s="228"/>
      <c r="D20" s="228"/>
      <c r="E20" s="228"/>
      <c r="F20" s="228"/>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8" customWidth="1"/>
    <col min="2" max="2" width="15.8515625" style="78" customWidth="1"/>
    <col min="3" max="3" width="25.57421875" style="78" customWidth="1"/>
    <col min="4" max="4" width="23.140625" style="78" customWidth="1"/>
    <col min="5" max="5" width="22.57421875" style="78" customWidth="1"/>
    <col min="6" max="16384" width="8.8515625" style="78" customWidth="1"/>
  </cols>
  <sheetData>
    <row r="1" s="80" customFormat="1" ht="12.75">
      <c r="A1" s="79" t="s">
        <v>1</v>
      </c>
    </row>
    <row r="2" s="80" customFormat="1" ht="12.75">
      <c r="A2" s="79" t="s">
        <v>2</v>
      </c>
    </row>
    <row r="3" s="80" customFormat="1" ht="12.75">
      <c r="A3" s="80" t="s">
        <v>40</v>
      </c>
    </row>
    <row r="4" ht="12.75"/>
    <row r="5" spans="1:5" ht="12.75">
      <c r="A5" s="103" t="s">
        <v>335</v>
      </c>
      <c r="B5" s="103" t="s">
        <v>415</v>
      </c>
      <c r="C5" s="103" t="s">
        <v>416</v>
      </c>
      <c r="D5" s="103" t="s">
        <v>417</v>
      </c>
      <c r="E5" s="158" t="s">
        <v>336</v>
      </c>
    </row>
    <row r="6" spans="1:5" ht="12.75">
      <c r="A6" s="104"/>
      <c r="B6" s="104"/>
      <c r="C6" s="104"/>
      <c r="D6" s="119" t="e">
        <f>B6/(C6/1000)</f>
        <v>#DIV/0!</v>
      </c>
      <c r="E6" s="159"/>
    </row>
    <row r="7" spans="1:5" ht="12.75">
      <c r="A7" s="104"/>
      <c r="B7" s="104"/>
      <c r="C7" s="104"/>
      <c r="D7" s="119" t="e">
        <f>B7/(C7/1000)</f>
        <v>#DIV/0!</v>
      </c>
      <c r="E7" s="159"/>
    </row>
    <row r="8" spans="1:5" ht="12.75">
      <c r="A8" s="104"/>
      <c r="B8" s="104"/>
      <c r="C8" s="104"/>
      <c r="D8" s="119" t="e">
        <f>B8/(C8/1000)</f>
        <v>#DIV/0!</v>
      </c>
      <c r="E8" s="159"/>
    </row>
    <row r="9" spans="1:5" ht="12.75">
      <c r="A9" s="104"/>
      <c r="B9" s="104"/>
      <c r="C9" s="104"/>
      <c r="D9" s="119" t="e">
        <f>B9/(C9/1000)</f>
        <v>#DIV/0!</v>
      </c>
      <c r="E9" s="159"/>
    </row>
    <row r="10" ht="12.75">
      <c r="A10" s="240"/>
    </row>
    <row r="11" spans="1:4" ht="39" customHeight="1">
      <c r="A11" s="163" t="s">
        <v>410</v>
      </c>
      <c r="B11" s="163"/>
      <c r="C11" s="163"/>
      <c r="D11" s="163"/>
    </row>
    <row r="12" ht="39" customHeight="1">
      <c r="A12" s="78" t="s">
        <v>418</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54</v>
      </c>
      <c r="B2" s="15"/>
      <c r="C2" s="15"/>
      <c r="D2" s="15"/>
      <c r="E2" s="15"/>
      <c r="F2" s="15"/>
      <c r="G2" s="15"/>
      <c r="H2" s="15"/>
      <c r="I2" s="15"/>
    </row>
    <row r="3" spans="1:9" s="2" customFormat="1" ht="12.75">
      <c r="A3" s="15" t="s">
        <v>55</v>
      </c>
      <c r="B3" s="16"/>
      <c r="C3" s="16"/>
      <c r="D3" s="17"/>
      <c r="E3" s="17"/>
      <c r="F3" s="17"/>
      <c r="G3" s="17"/>
      <c r="H3" s="17"/>
      <c r="I3" s="17"/>
    </row>
    <row r="4" spans="1:3" ht="12.75">
      <c r="A4" s="18"/>
      <c r="B4" s="18"/>
      <c r="C4" s="18"/>
    </row>
    <row r="5" spans="1:7" s="13" customFormat="1" ht="12.75" customHeight="1">
      <c r="A5" s="19" t="s">
        <v>56</v>
      </c>
      <c r="B5" s="19"/>
      <c r="C5" s="19"/>
      <c r="D5" s="19"/>
      <c r="E5" s="19"/>
      <c r="F5" s="19"/>
      <c r="G5" s="19"/>
    </row>
    <row r="6" spans="1:3" ht="13.5" customHeight="1">
      <c r="A6" s="18"/>
      <c r="B6" s="18"/>
      <c r="C6" s="18"/>
    </row>
    <row r="7" ht="12.75">
      <c r="A7" s="20" t="s">
        <v>57</v>
      </c>
    </row>
    <row r="8" ht="12.75">
      <c r="A8" s="21" t="s">
        <v>58</v>
      </c>
    </row>
    <row r="9" spans="1:3" ht="13.5" customHeight="1">
      <c r="A9" s="22"/>
      <c r="B9" s="18"/>
      <c r="C9" s="18"/>
    </row>
    <row r="10" spans="1:10" ht="12.75">
      <c r="A10" s="23" t="s">
        <v>59</v>
      </c>
      <c r="B10" s="24" t="s">
        <v>60</v>
      </c>
      <c r="C10" s="24"/>
      <c r="D10" s="24"/>
      <c r="E10" s="24" t="s">
        <v>61</v>
      </c>
      <c r="F10" s="24"/>
      <c r="G10" s="24"/>
      <c r="H10" s="24" t="s">
        <v>62</v>
      </c>
      <c r="I10" s="24"/>
      <c r="J10" s="24"/>
    </row>
    <row r="11" spans="1:10" ht="12.75">
      <c r="A11" s="25" t="s">
        <v>63</v>
      </c>
      <c r="B11" s="26" t="s">
        <v>64</v>
      </c>
      <c r="C11" s="26" t="s">
        <v>65</v>
      </c>
      <c r="D11" s="26" t="s">
        <v>66</v>
      </c>
      <c r="E11" s="26" t="s">
        <v>64</v>
      </c>
      <c r="F11" s="26" t="s">
        <v>65</v>
      </c>
      <c r="G11" s="26" t="s">
        <v>66</v>
      </c>
      <c r="H11" s="26" t="s">
        <v>64</v>
      </c>
      <c r="I11" s="26" t="s">
        <v>65</v>
      </c>
      <c r="J11" s="26" t="s">
        <v>66</v>
      </c>
    </row>
    <row r="12" spans="1:10" ht="12.75">
      <c r="A12" s="27" t="s">
        <v>67</v>
      </c>
      <c r="B12" s="28">
        <v>872173</v>
      </c>
      <c r="C12" s="28">
        <v>837866</v>
      </c>
      <c r="D12" s="28">
        <v>1710039</v>
      </c>
      <c r="E12" s="29"/>
      <c r="F12" s="29"/>
      <c r="G12" s="30">
        <f>E12+F12</f>
        <v>0</v>
      </c>
      <c r="H12" s="29"/>
      <c r="I12" s="29"/>
      <c r="J12" s="30">
        <f>H12+I12</f>
        <v>0</v>
      </c>
    </row>
    <row r="13" spans="1:10" ht="12.75">
      <c r="A13" s="27" t="s">
        <v>68</v>
      </c>
      <c r="B13" s="28">
        <v>943048</v>
      </c>
      <c r="C13" s="28">
        <v>903737</v>
      </c>
      <c r="D13" s="28">
        <v>1846785</v>
      </c>
      <c r="E13" s="29"/>
      <c r="F13" s="29"/>
      <c r="G13" s="30">
        <f>E13+F13</f>
        <v>0</v>
      </c>
      <c r="H13" s="29"/>
      <c r="I13" s="29"/>
      <c r="J13" s="30">
        <f>H13+I13</f>
        <v>0</v>
      </c>
    </row>
    <row r="14" spans="1:10" ht="12.75">
      <c r="A14" s="27" t="s">
        <v>69</v>
      </c>
      <c r="B14" s="28">
        <v>1035282</v>
      </c>
      <c r="C14" s="28">
        <v>986068</v>
      </c>
      <c r="D14" s="28">
        <v>2021350</v>
      </c>
      <c r="E14" s="29"/>
      <c r="F14" s="29"/>
      <c r="G14" s="30">
        <f>E14+F14</f>
        <v>0</v>
      </c>
      <c r="H14" s="29"/>
      <c r="I14" s="29"/>
      <c r="J14" s="30">
        <f>H14+I14</f>
        <v>0</v>
      </c>
    </row>
    <row r="15" spans="1:10" ht="12.75">
      <c r="A15" s="27" t="s">
        <v>70</v>
      </c>
      <c r="B15" s="28">
        <v>1050113</v>
      </c>
      <c r="C15" s="28">
        <v>1002229</v>
      </c>
      <c r="D15" s="28">
        <v>2052342</v>
      </c>
      <c r="E15" s="29"/>
      <c r="F15" s="29"/>
      <c r="G15" s="30">
        <f>E15+F15</f>
        <v>0</v>
      </c>
      <c r="H15" s="29"/>
      <c r="I15" s="29"/>
      <c r="J15" s="30">
        <f>H15+I15</f>
        <v>0</v>
      </c>
    </row>
    <row r="16" spans="1:10" ht="12.75">
      <c r="A16" s="27" t="s">
        <v>71</v>
      </c>
      <c r="B16" s="28">
        <v>941017</v>
      </c>
      <c r="C16" s="28">
        <v>900383</v>
      </c>
      <c r="D16" s="28">
        <v>1841400</v>
      </c>
      <c r="E16" s="29"/>
      <c r="F16" s="29"/>
      <c r="G16" s="30">
        <f>E16+F16</f>
        <v>0</v>
      </c>
      <c r="H16" s="29"/>
      <c r="I16" s="29"/>
      <c r="J16" s="30">
        <f>H16+I16</f>
        <v>0</v>
      </c>
    </row>
    <row r="17" spans="1:10" ht="12.75">
      <c r="A17" s="27" t="s">
        <v>72</v>
      </c>
      <c r="B17" s="28">
        <v>887573</v>
      </c>
      <c r="C17" s="28">
        <v>849612</v>
      </c>
      <c r="D17" s="28">
        <v>1737185</v>
      </c>
      <c r="E17" s="29"/>
      <c r="F17" s="29"/>
      <c r="G17" s="30">
        <f>E17+F17</f>
        <v>0</v>
      </c>
      <c r="H17" s="29"/>
      <c r="I17" s="29"/>
      <c r="J17" s="30">
        <f>H17+I17</f>
        <v>0</v>
      </c>
    </row>
    <row r="18" spans="1:10" ht="12.75">
      <c r="A18" s="27" t="s">
        <v>73</v>
      </c>
      <c r="B18" s="28">
        <v>853276</v>
      </c>
      <c r="C18" s="28">
        <v>826996</v>
      </c>
      <c r="D18" s="28">
        <v>1680272</v>
      </c>
      <c r="E18" s="29"/>
      <c r="F18" s="29"/>
      <c r="G18" s="30">
        <f>E18+F18</f>
        <v>0</v>
      </c>
      <c r="H18" s="29"/>
      <c r="I18" s="29"/>
      <c r="J18" s="30">
        <f>H18+I18</f>
        <v>0</v>
      </c>
    </row>
    <row r="19" spans="1:10" ht="12.75">
      <c r="A19" s="27" t="s">
        <v>74</v>
      </c>
      <c r="B19" s="28">
        <v>1118391</v>
      </c>
      <c r="C19" s="28">
        <v>1096538</v>
      </c>
      <c r="D19" s="28">
        <v>2214929</v>
      </c>
      <c r="E19" s="29"/>
      <c r="F19" s="29"/>
      <c r="G19" s="30">
        <f>E19+F19</f>
        <v>0</v>
      </c>
      <c r="H19" s="29"/>
      <c r="I19" s="29"/>
      <c r="J19" s="30">
        <f>H19+I19</f>
        <v>0</v>
      </c>
    </row>
    <row r="20" spans="1:10" ht="12.75">
      <c r="A20" s="27" t="s">
        <v>75</v>
      </c>
      <c r="B20" s="28">
        <v>1005140</v>
      </c>
      <c r="C20" s="28">
        <v>1010374</v>
      </c>
      <c r="D20" s="28">
        <v>2015514</v>
      </c>
      <c r="E20" s="29"/>
      <c r="F20" s="29"/>
      <c r="G20" s="30">
        <f>E20+F20</f>
        <v>0</v>
      </c>
      <c r="H20" s="29"/>
      <c r="I20" s="29"/>
      <c r="J20" s="30">
        <f>H20+I20</f>
        <v>0</v>
      </c>
    </row>
    <row r="21" spans="1:10" ht="12.75">
      <c r="A21" s="27" t="s">
        <v>76</v>
      </c>
      <c r="B21" s="28">
        <v>766054</v>
      </c>
      <c r="C21" s="28">
        <v>793473</v>
      </c>
      <c r="D21" s="28">
        <v>1559527</v>
      </c>
      <c r="E21" s="29"/>
      <c r="F21" s="29"/>
      <c r="G21" s="30">
        <f>E21+F21</f>
        <v>0</v>
      </c>
      <c r="H21" s="29"/>
      <c r="I21" s="29"/>
      <c r="J21" s="30">
        <f>H21+I21</f>
        <v>0</v>
      </c>
    </row>
    <row r="22" spans="1:10" ht="12.75">
      <c r="A22" s="27" t="s">
        <v>77</v>
      </c>
      <c r="B22" s="28">
        <v>637737</v>
      </c>
      <c r="C22" s="28">
        <v>677364</v>
      </c>
      <c r="D22" s="28">
        <v>1315101</v>
      </c>
      <c r="E22" s="29"/>
      <c r="F22" s="29"/>
      <c r="G22" s="30">
        <f>E22+F22</f>
        <v>0</v>
      </c>
      <c r="H22" s="29"/>
      <c r="I22" s="29"/>
      <c r="J22" s="30">
        <f>H22+I22</f>
        <v>0</v>
      </c>
    </row>
    <row r="23" spans="1:10" ht="12.75">
      <c r="A23" s="27" t="s">
        <v>78</v>
      </c>
      <c r="B23" s="28">
        <v>423625</v>
      </c>
      <c r="C23" s="28">
        <v>479251</v>
      </c>
      <c r="D23" s="28">
        <v>902876</v>
      </c>
      <c r="E23" s="29"/>
      <c r="F23" s="29"/>
      <c r="G23" s="30">
        <f>E23+F23</f>
        <v>0</v>
      </c>
      <c r="H23" s="29"/>
      <c r="I23" s="29"/>
      <c r="J23" s="30">
        <f>H23+I23</f>
        <v>0</v>
      </c>
    </row>
    <row r="24" spans="1:10" ht="12.75">
      <c r="A24" s="27" t="s">
        <v>79</v>
      </c>
      <c r="B24" s="28">
        <v>476727</v>
      </c>
      <c r="C24" s="28">
        <v>581536</v>
      </c>
      <c r="D24" s="28">
        <v>1058263</v>
      </c>
      <c r="E24" s="29"/>
      <c r="F24" s="29"/>
      <c r="G24" s="30">
        <f>E24+F24</f>
        <v>0</v>
      </c>
      <c r="H24" s="29"/>
      <c r="I24" s="29"/>
      <c r="J24" s="30">
        <f>H24+I24</f>
        <v>0</v>
      </c>
    </row>
    <row r="25" spans="1:10" ht="12.75">
      <c r="A25" s="27" t="s">
        <v>80</v>
      </c>
      <c r="B25" s="28">
        <v>711682</v>
      </c>
      <c r="C25" s="28">
        <v>1384966</v>
      </c>
      <c r="D25" s="28">
        <v>2096648</v>
      </c>
      <c r="E25" s="29"/>
      <c r="F25" s="29"/>
      <c r="G25" s="30">
        <f>E25+F25</f>
        <v>0</v>
      </c>
      <c r="H25" s="29"/>
      <c r="I25" s="29"/>
      <c r="J25" s="30">
        <f>H25+I25</f>
        <v>0</v>
      </c>
    </row>
    <row r="26" spans="1:10" ht="12.75">
      <c r="A26" s="27" t="s">
        <v>66</v>
      </c>
      <c r="B26" s="30">
        <f>SUM(B12:B25)</f>
        <v>11721838</v>
      </c>
      <c r="C26" s="30">
        <f>SUM(C12:C25)</f>
        <v>12330393</v>
      </c>
      <c r="D26" s="28">
        <v>24052231</v>
      </c>
      <c r="E26" s="30">
        <f>SUM(E12:E25)</f>
        <v>0</v>
      </c>
      <c r="F26" s="30">
        <f>SUM(F12:F25)</f>
        <v>0</v>
      </c>
      <c r="G26" s="30">
        <f>E26+F26</f>
        <v>0</v>
      </c>
      <c r="H26" s="30">
        <f>SUM(H12:H25)</f>
        <v>0</v>
      </c>
      <c r="I26" s="30">
        <f>SUM(I12:I25)</f>
        <v>0</v>
      </c>
      <c r="J26" s="30">
        <f>H26+I26</f>
        <v>0</v>
      </c>
    </row>
    <row r="27" spans="1:10" ht="12.75">
      <c r="A27" s="31" t="s">
        <v>81</v>
      </c>
      <c r="B27" s="32"/>
      <c r="C27" s="33">
        <f>SUM(C15:C20)</f>
        <v>5686132</v>
      </c>
      <c r="D27" s="34"/>
      <c r="E27" s="35"/>
      <c r="F27" s="36">
        <f>SUM(F15:F20)</f>
        <v>0</v>
      </c>
      <c r="G27" s="35"/>
      <c r="H27" s="35"/>
      <c r="I27" s="36">
        <f>SUM(I15:I20)</f>
        <v>0</v>
      </c>
      <c r="J27" s="35"/>
    </row>
    <row r="28" spans="1:10" s="40" customFormat="1" ht="12.75" customHeight="1">
      <c r="A28" s="37" t="s">
        <v>82</v>
      </c>
      <c r="B28" s="38" t="s">
        <v>83</v>
      </c>
      <c r="C28" s="38"/>
      <c r="D28" s="38"/>
      <c r="E28" s="39"/>
      <c r="F28" s="39"/>
      <c r="G28" s="39"/>
      <c r="H28" s="39"/>
      <c r="I28" s="39"/>
      <c r="J28" s="39"/>
    </row>
    <row r="29" spans="1:10" s="40" customFormat="1" ht="12.75" customHeight="1">
      <c r="A29" s="37" t="s">
        <v>84</v>
      </c>
      <c r="B29" s="38" t="s">
        <v>85</v>
      </c>
      <c r="C29" s="38"/>
      <c r="D29" s="38"/>
      <c r="E29" s="39"/>
      <c r="F29" s="39"/>
      <c r="G29" s="39"/>
      <c r="H29" s="39"/>
      <c r="I29" s="39"/>
      <c r="J29" s="39"/>
    </row>
    <row r="30" ht="13.5" customHeight="1">
      <c r="A30" s="41"/>
    </row>
    <row r="31" spans="1:3" s="13" customFormat="1" ht="12.75">
      <c r="A31" s="20" t="s">
        <v>86</v>
      </c>
      <c r="B31" s="18"/>
      <c r="C31" s="18"/>
    </row>
    <row r="32" spans="1:4" s="13" customFormat="1" ht="12.75">
      <c r="A32" s="26" t="s">
        <v>87</v>
      </c>
      <c r="B32" s="26" t="s">
        <v>88</v>
      </c>
      <c r="C32" s="26" t="s">
        <v>89</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90</v>
      </c>
      <c r="B38" s="43" t="s">
        <v>91</v>
      </c>
      <c r="C38" s="43" t="s">
        <v>84</v>
      </c>
      <c r="D38" s="43" t="s">
        <v>92</v>
      </c>
      <c r="E38" s="43" t="s">
        <v>84</v>
      </c>
      <c r="F38" s="43" t="s">
        <v>93</v>
      </c>
      <c r="G38" s="43" t="s">
        <v>84</v>
      </c>
    </row>
    <row r="39" spans="1:7" s="49" customFormat="1" ht="12.75">
      <c r="A39" s="44" t="s">
        <v>94</v>
      </c>
      <c r="B39" s="45" t="s">
        <v>95</v>
      </c>
      <c r="C39" s="46" t="s">
        <v>96</v>
      </c>
      <c r="D39" s="47"/>
      <c r="E39" s="48"/>
      <c r="F39" s="47"/>
      <c r="G39" s="48"/>
    </row>
    <row r="40" spans="1:7" s="49" customFormat="1" ht="12.75">
      <c r="A40" s="50" t="s">
        <v>97</v>
      </c>
      <c r="B40" s="45" t="s">
        <v>98</v>
      </c>
      <c r="C40" s="46" t="s">
        <v>99</v>
      </c>
      <c r="D40" s="47"/>
      <c r="E40" s="48"/>
      <c r="F40" s="47"/>
      <c r="G40" s="48"/>
    </row>
    <row r="41" spans="1:7" s="49" customFormat="1" ht="12.75">
      <c r="A41" s="44" t="s">
        <v>100</v>
      </c>
      <c r="B41" s="45">
        <v>347.836</v>
      </c>
      <c r="C41" s="46" t="s">
        <v>96</v>
      </c>
      <c r="D41" s="47"/>
      <c r="E41" s="48"/>
      <c r="F41" s="47"/>
      <c r="G41" s="48"/>
    </row>
    <row r="42" spans="1:7" s="49" customFormat="1" ht="12.75">
      <c r="A42" s="27" t="s">
        <v>101</v>
      </c>
      <c r="B42" s="45">
        <v>26.3</v>
      </c>
      <c r="C42" s="46" t="s">
        <v>96</v>
      </c>
      <c r="D42" s="47"/>
      <c r="E42" s="48"/>
      <c r="F42" s="47"/>
      <c r="G42" s="48"/>
    </row>
    <row r="43" spans="1:7" s="49" customFormat="1" ht="12.75">
      <c r="A43" s="44" t="s">
        <v>102</v>
      </c>
      <c r="B43" s="45">
        <v>33.2</v>
      </c>
      <c r="C43" s="46" t="s">
        <v>96</v>
      </c>
      <c r="D43" s="47"/>
      <c r="E43" s="48"/>
      <c r="F43" s="47"/>
      <c r="G43" s="48"/>
    </row>
    <row r="44" spans="1:7" s="49" customFormat="1" ht="12.75">
      <c r="A44" s="44" t="s">
        <v>103</v>
      </c>
      <c r="B44" s="45"/>
      <c r="C44" s="46"/>
      <c r="D44" s="48"/>
      <c r="E44" s="48"/>
      <c r="F44" s="48"/>
      <c r="G44" s="48"/>
    </row>
    <row r="45" spans="1:7" s="49" customFormat="1" ht="12.75">
      <c r="A45" s="44" t="s">
        <v>104</v>
      </c>
      <c r="B45" s="45" t="s">
        <v>105</v>
      </c>
      <c r="C45" s="46" t="s">
        <v>96</v>
      </c>
      <c r="D45" s="47"/>
      <c r="E45" s="48"/>
      <c r="F45" s="47"/>
      <c r="G45" s="48"/>
    </row>
    <row r="46" spans="1:7" s="49" customFormat="1" ht="12.75">
      <c r="A46" s="44" t="s">
        <v>106</v>
      </c>
      <c r="B46" s="45"/>
      <c r="C46" s="46"/>
      <c r="D46" s="48"/>
      <c r="E46" s="48"/>
      <c r="F46" s="48"/>
      <c r="G46" s="48"/>
    </row>
    <row r="47" spans="1:6" s="49" customFormat="1" ht="12" customHeight="1">
      <c r="A47" s="18"/>
      <c r="B47" s="51"/>
      <c r="C47" s="52"/>
      <c r="D47" s="52"/>
      <c r="E47" s="52"/>
      <c r="F47" s="53"/>
    </row>
    <row r="48" spans="1:7" s="49" customFormat="1" ht="12.75">
      <c r="A48" s="26" t="s">
        <v>107</v>
      </c>
      <c r="B48" s="43" t="s">
        <v>91</v>
      </c>
      <c r="C48" s="43" t="s">
        <v>84</v>
      </c>
      <c r="D48" s="43" t="s">
        <v>92</v>
      </c>
      <c r="E48" s="43" t="s">
        <v>84</v>
      </c>
      <c r="F48" s="43" t="s">
        <v>93</v>
      </c>
      <c r="G48" s="43" t="s">
        <v>84</v>
      </c>
    </row>
    <row r="49" spans="1:7" s="49" customFormat="1" ht="12.75">
      <c r="A49" s="27" t="s">
        <v>108</v>
      </c>
      <c r="B49" s="45" t="s">
        <v>109</v>
      </c>
      <c r="C49" s="46" t="s">
        <v>96</v>
      </c>
      <c r="D49" s="47"/>
      <c r="E49" s="48"/>
      <c r="F49" s="47"/>
      <c r="G49" s="48"/>
    </row>
    <row r="50" spans="1:7" s="49" customFormat="1" ht="12.75">
      <c r="A50" s="27" t="s">
        <v>110</v>
      </c>
      <c r="B50" s="45" t="s">
        <v>111</v>
      </c>
      <c r="C50" s="46" t="s">
        <v>96</v>
      </c>
      <c r="D50" s="47"/>
      <c r="E50" s="48"/>
      <c r="F50" s="47"/>
      <c r="G50" s="48"/>
    </row>
    <row r="51" spans="1:7" s="49" customFormat="1" ht="12.75">
      <c r="A51" s="27" t="s">
        <v>112</v>
      </c>
      <c r="B51" s="45" t="s">
        <v>113</v>
      </c>
      <c r="C51" s="46" t="s">
        <v>96</v>
      </c>
      <c r="D51" s="47"/>
      <c r="E51" s="48"/>
      <c r="F51" s="47"/>
      <c r="G51" s="48"/>
    </row>
    <row r="52" spans="1:7" s="49" customFormat="1" ht="12.75">
      <c r="A52" s="44" t="s">
        <v>114</v>
      </c>
      <c r="B52" s="45" t="s">
        <v>115</v>
      </c>
      <c r="C52" s="46" t="s">
        <v>96</v>
      </c>
      <c r="D52" s="47"/>
      <c r="E52" s="48"/>
      <c r="F52" s="47"/>
      <c r="G52" s="48"/>
    </row>
    <row r="53" spans="1:7" s="49" customFormat="1" ht="12.75">
      <c r="A53" s="44" t="s">
        <v>116</v>
      </c>
      <c r="B53" s="45" t="s">
        <v>117</v>
      </c>
      <c r="C53" s="46"/>
      <c r="D53" s="47"/>
      <c r="E53" s="48"/>
      <c r="F53" s="47"/>
      <c r="G53" s="48"/>
    </row>
    <row r="54" spans="1:7" s="49" customFormat="1" ht="12.75">
      <c r="A54" s="37" t="s">
        <v>118</v>
      </c>
      <c r="B54" s="45" t="s">
        <v>119</v>
      </c>
      <c r="C54" s="46" t="s">
        <v>96</v>
      </c>
      <c r="D54" s="47"/>
      <c r="E54" s="48"/>
      <c r="F54" s="47"/>
      <c r="G54" s="48"/>
    </row>
    <row r="55" spans="1:7" s="58" customFormat="1" ht="12.75">
      <c r="A55" s="54" t="s">
        <v>120</v>
      </c>
      <c r="B55" s="55"/>
      <c r="C55" s="55"/>
      <c r="D55" s="56"/>
      <c r="E55" s="57"/>
      <c r="F55" s="48"/>
      <c r="G55" s="48"/>
    </row>
    <row r="56" spans="1:7" s="58" customFormat="1" ht="12.75">
      <c r="A56" s="54" t="s">
        <v>121</v>
      </c>
      <c r="B56" s="55" t="s">
        <v>122</v>
      </c>
      <c r="C56" s="55" t="s">
        <v>96</v>
      </c>
      <c r="D56" s="56"/>
      <c r="E56" s="57"/>
      <c r="F56" s="47"/>
      <c r="G56" s="48"/>
    </row>
    <row r="57" spans="1:7" s="49" customFormat="1" ht="12.75">
      <c r="A57" s="26" t="s">
        <v>123</v>
      </c>
      <c r="B57" s="43" t="s">
        <v>91</v>
      </c>
      <c r="C57" s="43" t="s">
        <v>84</v>
      </c>
      <c r="D57" s="43" t="s">
        <v>92</v>
      </c>
      <c r="E57" s="43" t="s">
        <v>84</v>
      </c>
      <c r="F57" s="43" t="s">
        <v>93</v>
      </c>
      <c r="G57" s="43" t="s">
        <v>84</v>
      </c>
    </row>
    <row r="58" spans="1:7" s="58" customFormat="1" ht="12.75">
      <c r="A58" s="54" t="s">
        <v>124</v>
      </c>
      <c r="B58" s="45"/>
      <c r="C58" s="46"/>
      <c r="D58" s="47"/>
      <c r="E58" s="59"/>
      <c r="F58" s="47"/>
      <c r="G58" s="48"/>
    </row>
    <row r="59" spans="1:7" s="58" customFormat="1" ht="12.75">
      <c r="A59" s="54" t="s">
        <v>125</v>
      </c>
      <c r="B59" s="45"/>
      <c r="C59" s="46"/>
      <c r="D59" s="47"/>
      <c r="E59" s="59"/>
      <c r="F59" s="47"/>
      <c r="G59" s="48"/>
    </row>
    <row r="60" spans="1:7" s="13" customFormat="1" ht="12.75">
      <c r="A60" s="41"/>
      <c r="B60" s="60"/>
      <c r="C60" s="60"/>
      <c r="D60" s="60"/>
      <c r="E60" s="60"/>
      <c r="F60" s="61"/>
      <c r="G60" s="61"/>
    </row>
    <row r="61" spans="1:7" s="13" customFormat="1" ht="12.75">
      <c r="A61" s="26" t="s">
        <v>126</v>
      </c>
      <c r="B61" s="62" t="s">
        <v>91</v>
      </c>
      <c r="C61" s="62" t="s">
        <v>84</v>
      </c>
      <c r="D61" s="43" t="s">
        <v>92</v>
      </c>
      <c r="E61" s="43" t="s">
        <v>84</v>
      </c>
      <c r="F61" s="43" t="s">
        <v>93</v>
      </c>
      <c r="G61" s="43" t="s">
        <v>84</v>
      </c>
    </row>
    <row r="62" spans="1:256" s="13" customFormat="1" ht="12.75">
      <c r="A62" s="63" t="s">
        <v>127</v>
      </c>
      <c r="B62" s="45" t="s">
        <v>128</v>
      </c>
      <c r="C62" s="46" t="s">
        <v>96</v>
      </c>
      <c r="D62" s="47"/>
      <c r="E62" s="48"/>
      <c r="F62" s="47"/>
      <c r="G62" s="48"/>
      <c r="H62" s="64"/>
      <c r="I62" s="64"/>
      <c r="J62" s="64"/>
      <c r="K62" s="64"/>
      <c r="L62" s="64"/>
      <c r="M62" s="64"/>
      <c r="N62" s="64"/>
      <c r="O62" s="64"/>
      <c r="P62" s="64"/>
      <c r="IV62" s="64"/>
    </row>
    <row r="63" spans="1:7" s="13" customFormat="1" ht="12.75">
      <c r="A63" s="54" t="s">
        <v>129</v>
      </c>
      <c r="B63" s="45" t="s">
        <v>117</v>
      </c>
      <c r="C63" s="46" t="s">
        <v>96</v>
      </c>
      <c r="D63" s="47"/>
      <c r="E63" s="48"/>
      <c r="F63" s="47"/>
      <c r="G63" s="48"/>
    </row>
    <row r="64" spans="1:7" s="13" customFormat="1" ht="12.75">
      <c r="A64" s="44" t="s">
        <v>130</v>
      </c>
      <c r="B64" s="45" t="s">
        <v>113</v>
      </c>
      <c r="C64" s="46" t="s">
        <v>131</v>
      </c>
      <c r="D64" s="47"/>
      <c r="E64" s="48"/>
      <c r="F64" s="47"/>
      <c r="G64" s="48"/>
    </row>
    <row r="65" spans="1:256" s="64" customFormat="1" ht="12.75">
      <c r="A65" s="44" t="s">
        <v>132</v>
      </c>
      <c r="B65" s="45" t="s">
        <v>117</v>
      </c>
      <c r="C65" s="46"/>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133</v>
      </c>
      <c r="F67" s="52"/>
      <c r="G67" s="52"/>
    </row>
    <row r="68" spans="1:7" ht="12.75">
      <c r="A68" s="13" t="s">
        <v>134</v>
      </c>
      <c r="F68" s="66"/>
      <c r="G68" s="66"/>
    </row>
    <row r="69" spans="1:7" ht="12.75">
      <c r="A69" s="13" t="s">
        <v>135</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78" customWidth="1"/>
    <col min="2" max="2" width="8.8515625" style="78" customWidth="1"/>
    <col min="3" max="3" width="23.421875" style="78" customWidth="1"/>
    <col min="4" max="4" width="6.00390625" style="78" customWidth="1"/>
    <col min="5" max="16384" width="8.8515625" style="78" customWidth="1"/>
  </cols>
  <sheetData>
    <row r="1" s="80" customFormat="1" ht="12.75">
      <c r="A1" s="79" t="s">
        <v>1</v>
      </c>
    </row>
    <row r="2" s="80" customFormat="1" ht="12.75">
      <c r="A2" s="79" t="s">
        <v>2</v>
      </c>
    </row>
    <row r="3" s="80" customFormat="1" ht="12.75">
      <c r="A3" s="79" t="s">
        <v>42</v>
      </c>
    </row>
    <row r="5" ht="12.75">
      <c r="A5" s="241" t="s">
        <v>419</v>
      </c>
    </row>
    <row r="6" ht="12.75">
      <c r="A6" s="78" t="s">
        <v>420</v>
      </c>
    </row>
    <row r="7" spans="1:3" ht="12.75">
      <c r="A7" s="241" t="s">
        <v>421</v>
      </c>
      <c r="B7" s="100"/>
      <c r="C7" s="100"/>
    </row>
    <row r="9" spans="1:3" ht="12.75">
      <c r="A9" s="242" t="s">
        <v>422</v>
      </c>
      <c r="B9" s="243"/>
      <c r="C9" s="244" t="s">
        <v>286</v>
      </c>
    </row>
    <row r="10" spans="1:3" ht="12.75">
      <c r="A10" s="245" t="s">
        <v>423</v>
      </c>
      <c r="B10" s="246"/>
      <c r="C10" s="247"/>
    </row>
    <row r="11" spans="1:3" ht="12.75">
      <c r="A11" s="248" t="s">
        <v>424</v>
      </c>
      <c r="B11" s="249"/>
      <c r="C11" s="250" t="s">
        <v>425</v>
      </c>
    </row>
    <row r="12" spans="1:3" ht="12.75">
      <c r="A12" s="248" t="s">
        <v>426</v>
      </c>
      <c r="B12" s="249"/>
      <c r="C12" s="251" t="s">
        <v>301</v>
      </c>
    </row>
    <row r="13" spans="1:3" ht="12.75">
      <c r="A13" s="252" t="s">
        <v>427</v>
      </c>
      <c r="B13" s="253">
        <f>IF(B10="","",((B10-(1.07*B12*0.25)+(0.15*B11*B12*0.25))/(1-0.88*B12*0.25)))</f>
        <v>0</v>
      </c>
      <c r="C13" s="247"/>
    </row>
    <row r="16" spans="1:3" ht="12.75">
      <c r="A16" s="242" t="s">
        <v>428</v>
      </c>
      <c r="B16" s="243"/>
      <c r="C16" s="247"/>
    </row>
    <row r="17" spans="1:3" ht="12.75">
      <c r="A17" s="245" t="s">
        <v>429</v>
      </c>
      <c r="B17" s="246"/>
      <c r="C17" s="250" t="s">
        <v>425</v>
      </c>
    </row>
    <row r="18" spans="1:3" ht="12.75">
      <c r="A18" s="254" t="s">
        <v>430</v>
      </c>
      <c r="B18" s="251"/>
      <c r="C18" s="251" t="s">
        <v>301</v>
      </c>
    </row>
    <row r="19" spans="1:3" ht="12.75">
      <c r="A19" s="255" t="s">
        <v>431</v>
      </c>
      <c r="B19" s="253">
        <f>((0.25*(B13-(1.07*B18+0.12*B13*B18-0.15*B17*B18+B13-B13*B18))))</f>
        <v>0</v>
      </c>
      <c r="C19" s="244" t="s">
        <v>432</v>
      </c>
    </row>
    <row r="20" spans="1:3" ht="12.75">
      <c r="A20" s="255" t="s">
        <v>433</v>
      </c>
      <c r="B20" s="253">
        <f>B13-B19</f>
        <v>0</v>
      </c>
      <c r="C20" s="244" t="s">
        <v>432</v>
      </c>
    </row>
    <row r="21" spans="1:3" ht="12.75">
      <c r="A21" s="256"/>
      <c r="B21" s="3"/>
      <c r="C21" s="247"/>
    </row>
    <row r="22" ht="12.75">
      <c r="A22" s="78" t="s">
        <v>434</v>
      </c>
    </row>
    <row r="23" ht="12.75">
      <c r="A23" s="78" t="s">
        <v>435</v>
      </c>
    </row>
    <row r="24" ht="12.75">
      <c r="A24" s="3" t="s">
        <v>436</v>
      </c>
    </row>
    <row r="25" spans="1:3" ht="12.75">
      <c r="A25" s="3" t="s">
        <v>437</v>
      </c>
      <c r="B25" s="1"/>
      <c r="C25" s="1"/>
    </row>
    <row r="26" spans="1:3" ht="12.75">
      <c r="A26" s="78" t="s">
        <v>438</v>
      </c>
      <c r="B26" s="1"/>
      <c r="C26" s="1"/>
    </row>
    <row r="27" spans="2:3" ht="12.75">
      <c r="B27" s="1"/>
      <c r="C27" s="1"/>
    </row>
    <row r="28" spans="1:3" ht="12.75" customHeight="1">
      <c r="A28" s="77" t="s">
        <v>439</v>
      </c>
      <c r="B28" s="77"/>
      <c r="C28" s="77"/>
    </row>
    <row r="29" spans="1:3" ht="12.75" customHeight="1">
      <c r="A29" s="77" t="s">
        <v>440</v>
      </c>
      <c r="B29" s="77"/>
      <c r="C29" s="77"/>
    </row>
    <row r="30" spans="1:3" ht="12.75">
      <c r="A30" s="3" t="s">
        <v>441</v>
      </c>
      <c r="B30" s="3"/>
      <c r="C30" s="3"/>
    </row>
  </sheetData>
  <sheetProtection selectLockedCells="1" selectUnlockedCells="1"/>
  <mergeCells count="2">
    <mergeCell ref="A28:C28"/>
    <mergeCell ref="A29:C29"/>
  </mergeCells>
  <dataValidations count="2">
    <dataValidation type="decimal" allowBlank="1" showInputMessage="1" showErrorMessage="1" errorTitle="Unrealistic dosage" error="The function of this calculator only allows realistic dosages between 1.5ppm and 3ppm. " sqref="B11 B17">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8">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140625" defaultRowHeight="12.75" customHeight="1"/>
  <cols>
    <col min="1" max="1" width="46.00390625" style="78" customWidth="1"/>
    <col min="2" max="2" width="18.57421875" style="78" customWidth="1"/>
    <col min="3" max="3" width="61.28125" style="78" customWidth="1"/>
    <col min="4" max="4" width="9.00390625" style="78" customWidth="1"/>
    <col min="5" max="16384" width="8.8515625" style="78" customWidth="1"/>
  </cols>
  <sheetData>
    <row r="1" s="80" customFormat="1" ht="12.75">
      <c r="A1" s="79" t="s">
        <v>1</v>
      </c>
    </row>
    <row r="2" s="80" customFormat="1" ht="12.75">
      <c r="A2" s="79" t="s">
        <v>2</v>
      </c>
    </row>
    <row r="3" s="80" customFormat="1" ht="12.75">
      <c r="A3" s="79" t="s">
        <v>44</v>
      </c>
    </row>
    <row r="4" s="80" customFormat="1" ht="12.75">
      <c r="A4" s="79"/>
    </row>
    <row r="5" ht="12.75" customHeight="1">
      <c r="A5" s="241" t="s">
        <v>442</v>
      </c>
    </row>
    <row r="6" ht="12.75" customHeight="1">
      <c r="A6" s="241" t="s">
        <v>443</v>
      </c>
    </row>
    <row r="7" spans="1:3" ht="9.75" customHeight="1">
      <c r="A7" s="100"/>
      <c r="B7" s="100"/>
      <c r="C7" s="100"/>
    </row>
    <row r="8" spans="1:4" ht="12.75" customHeight="1">
      <c r="A8" s="257" t="s">
        <v>444</v>
      </c>
      <c r="B8" s="258"/>
      <c r="C8" s="259" t="s">
        <v>286</v>
      </c>
      <c r="D8" s="100"/>
    </row>
    <row r="9" spans="1:4" ht="12.75">
      <c r="A9" s="260" t="s">
        <v>445</v>
      </c>
      <c r="B9" s="261"/>
      <c r="C9" s="262" t="s">
        <v>446</v>
      </c>
      <c r="D9" s="100"/>
    </row>
    <row r="10" spans="1:4" ht="12.75">
      <c r="A10" s="263" t="s">
        <v>447</v>
      </c>
      <c r="B10" s="264">
        <v>0.18</v>
      </c>
      <c r="C10" s="265" t="s">
        <v>448</v>
      </c>
      <c r="D10" s="100"/>
    </row>
    <row r="11" spans="1:4" ht="12.75" customHeight="1">
      <c r="A11" s="265" t="s">
        <v>449</v>
      </c>
      <c r="B11" s="265"/>
      <c r="C11" s="265" t="s">
        <v>301</v>
      </c>
      <c r="D11" s="100"/>
    </row>
    <row r="12" spans="1:4" ht="12.75" customHeight="1">
      <c r="A12" s="265" t="s">
        <v>450</v>
      </c>
      <c r="B12" s="264">
        <f>B11*B10</f>
        <v>0</v>
      </c>
      <c r="C12" s="265" t="s">
        <v>451</v>
      </c>
      <c r="D12" s="100"/>
    </row>
    <row r="13" spans="1:4" ht="12.75" customHeight="1">
      <c r="A13" s="266" t="s">
        <v>452</v>
      </c>
      <c r="B13" s="267">
        <f>B12*B9</f>
        <v>0</v>
      </c>
      <c r="C13" s="266" t="s">
        <v>453</v>
      </c>
      <c r="D13" s="100"/>
    </row>
    <row r="14" spans="1:4" ht="12.75" customHeight="1">
      <c r="A14" s="100"/>
      <c r="B14" s="100"/>
      <c r="C14" s="100"/>
      <c r="D14" s="100"/>
    </row>
    <row r="15" spans="1:3" ht="30" customHeight="1">
      <c r="A15" s="268" t="s">
        <v>454</v>
      </c>
      <c r="B15" s="269">
        <f>B9-((B10*B11)*B9)</f>
        <v>0</v>
      </c>
      <c r="C15" s="100" t="s">
        <v>455</v>
      </c>
    </row>
    <row r="16" spans="1:3" ht="21" customHeight="1">
      <c r="A16" s="265" t="s">
        <v>456</v>
      </c>
      <c r="B16" s="270" t="e">
        <f>1-(B15/B9)</f>
        <v>#DIV/0!</v>
      </c>
      <c r="C16" s="271" t="s">
        <v>457</v>
      </c>
    </row>
    <row r="17" spans="1:3" ht="18" customHeight="1">
      <c r="A17" s="266" t="s">
        <v>458</v>
      </c>
      <c r="B17" s="267">
        <f>B9-B15</f>
        <v>0</v>
      </c>
      <c r="C17" s="100" t="s">
        <v>459</v>
      </c>
    </row>
    <row r="18" spans="1:3" ht="12.75" customHeight="1">
      <c r="A18" s="100"/>
      <c r="B18" s="100"/>
      <c r="C18" s="100"/>
    </row>
    <row r="19" spans="1:4" ht="12.75" customHeight="1">
      <c r="A19" s="272" t="s">
        <v>460</v>
      </c>
      <c r="D19" s="100"/>
    </row>
    <row r="20" spans="1:3" ht="12.75" customHeight="1">
      <c r="A20" s="100"/>
      <c r="B20" s="100"/>
      <c r="C20" s="100"/>
    </row>
    <row r="21" spans="1:3" ht="32.25" customHeight="1">
      <c r="A21" s="85" t="s">
        <v>461</v>
      </c>
      <c r="B21" s="273">
        <v>0.1</v>
      </c>
      <c r="C21" s="274" t="s">
        <v>462</v>
      </c>
    </row>
    <row r="22" spans="1:3" ht="18" customHeight="1">
      <c r="A22" s="100"/>
      <c r="B22" s="100"/>
      <c r="C22" s="100"/>
    </row>
    <row r="23" spans="1:4" ht="12.75">
      <c r="A23" s="100"/>
      <c r="B23" s="275" t="s">
        <v>454</v>
      </c>
      <c r="C23" s="276"/>
      <c r="D23" s="100"/>
    </row>
    <row r="24" spans="1:3" ht="12.75" customHeight="1">
      <c r="A24" s="277" t="s">
        <v>463</v>
      </c>
      <c r="B24" s="278"/>
      <c r="C24" s="262" t="s">
        <v>464</v>
      </c>
    </row>
    <row r="25" spans="1:4" ht="12.75" customHeight="1">
      <c r="A25" s="279" t="s">
        <v>465</v>
      </c>
      <c r="B25" s="280">
        <f>B15</f>
        <v>0</v>
      </c>
      <c r="C25" s="281" t="s">
        <v>466</v>
      </c>
      <c r="D25" s="100"/>
    </row>
    <row r="26" spans="1:4" ht="28.5" customHeight="1">
      <c r="A26" s="282" t="s">
        <v>467</v>
      </c>
      <c r="B26" s="283">
        <f>IF(B24="","",B24-(B21*B25))</f>
        <v>0</v>
      </c>
      <c r="C26" s="284" t="s">
        <v>468</v>
      </c>
      <c r="D26" s="100"/>
    </row>
    <row r="27" ht="12.75" customHeight="1">
      <c r="D27" s="100"/>
    </row>
    <row r="28" spans="1:4" ht="12.75" customHeight="1">
      <c r="A28" s="78" t="s">
        <v>435</v>
      </c>
      <c r="D28" s="100"/>
    </row>
    <row r="29" spans="1:4" ht="12.75" customHeight="1">
      <c r="A29" s="285" t="s">
        <v>469</v>
      </c>
      <c r="B29" s="3"/>
      <c r="C29" s="3"/>
      <c r="D29" s="100"/>
    </row>
    <row r="30" ht="12.75" customHeight="1">
      <c r="A30" s="286" t="s">
        <v>470</v>
      </c>
    </row>
    <row r="31" ht="12.75" customHeight="1">
      <c r="A31" s="287" t="s">
        <v>471</v>
      </c>
    </row>
    <row r="32" ht="12.75" customHeight="1">
      <c r="A32" s="287" t="s">
        <v>472</v>
      </c>
    </row>
  </sheetData>
  <sheetProtection selectLockedCells="1" selectUnlockedCells="1"/>
  <dataValidations count="1">
    <dataValidation type="decimal" allowBlank="1" showInputMessage="1" showErrorMessage="1" errorTitle="Please enter a valid proportion" error="Please enter a proportional coverage from 0 (no coverage) to 1 (full coverage)." sqref="B11">
      <formula1>0</formula1>
      <formula2>1</formula2>
    </dataValidation>
  </dataValidations>
  <printOptions/>
  <pageMargins left="0.7479166666666667" right="0.7479166666666667" top="0.3958333333333333" bottom="0.6333333333333333" header="0" footer="0.16111111111111112"/>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49"/>
  <sheetViews>
    <sheetView workbookViewId="0" topLeftCell="A1">
      <selection activeCell="A1" sqref="A1"/>
    </sheetView>
  </sheetViews>
  <sheetFormatPr defaultColWidth="9.140625" defaultRowHeight="12.75" customHeight="1"/>
  <cols>
    <col min="1" max="1" width="71.57421875" style="78" customWidth="1"/>
    <col min="2" max="2" width="8.8515625" style="78" customWidth="1"/>
    <col min="3" max="3" width="41.7109375" style="78" customWidth="1"/>
    <col min="4" max="16384" width="8.8515625" style="78" customWidth="1"/>
  </cols>
  <sheetData>
    <row r="1" s="80" customFormat="1" ht="12.75">
      <c r="A1" s="79" t="s">
        <v>1</v>
      </c>
    </row>
    <row r="2" s="80" customFormat="1" ht="12.75">
      <c r="A2" s="79" t="s">
        <v>2</v>
      </c>
    </row>
    <row r="3" s="80" customFormat="1" ht="12.75">
      <c r="A3" s="79" t="s">
        <v>473</v>
      </c>
    </row>
    <row r="5" spans="1:3" ht="12.75" customHeight="1">
      <c r="A5" s="100"/>
      <c r="B5" s="100"/>
      <c r="C5" s="100"/>
    </row>
    <row r="6" spans="1:4" ht="12.75">
      <c r="A6" s="271" t="s">
        <v>474</v>
      </c>
      <c r="B6" s="271"/>
      <c r="C6" s="77" t="s">
        <v>475</v>
      </c>
      <c r="D6" s="100"/>
    </row>
    <row r="7" spans="1:3" ht="12.75" customHeight="1">
      <c r="A7" s="288" t="s">
        <v>476</v>
      </c>
      <c r="B7" s="289"/>
      <c r="C7" s="3"/>
    </row>
    <row r="8" spans="1:3" ht="12.75" customHeight="1">
      <c r="A8" s="261" t="s">
        <v>477</v>
      </c>
      <c r="B8" s="261"/>
      <c r="C8" s="290" t="s">
        <v>301</v>
      </c>
    </row>
    <row r="9" spans="1:4" ht="12.75" customHeight="1">
      <c r="A9" s="291" t="s">
        <v>478</v>
      </c>
      <c r="B9" s="265"/>
      <c r="C9" s="290" t="s">
        <v>301</v>
      </c>
      <c r="D9" s="100"/>
    </row>
    <row r="10" spans="1:4" ht="12.75" customHeight="1">
      <c r="A10" s="3" t="s">
        <v>479</v>
      </c>
      <c r="B10" s="266"/>
      <c r="C10" s="292" t="s">
        <v>301</v>
      </c>
      <c r="D10" s="100"/>
    </row>
    <row r="11" spans="1:3" ht="12.75" customHeight="1">
      <c r="A11" s="288" t="s">
        <v>480</v>
      </c>
      <c r="B11" s="289"/>
      <c r="C11" s="3"/>
    </row>
    <row r="12" spans="1:3" ht="12.75" customHeight="1">
      <c r="A12" s="290" t="s">
        <v>481</v>
      </c>
      <c r="B12" s="293">
        <f>B8*B9*B10</f>
        <v>0</v>
      </c>
      <c r="C12" s="3"/>
    </row>
    <row r="13" spans="1:3" ht="12.75" customHeight="1">
      <c r="A13" s="294" t="s">
        <v>482</v>
      </c>
      <c r="B13" s="295">
        <f>B12*B6</f>
        <v>0</v>
      </c>
      <c r="C13" s="3"/>
    </row>
    <row r="14" spans="1:3" ht="12.75" customHeight="1">
      <c r="A14" s="284" t="s">
        <v>483</v>
      </c>
      <c r="B14" s="296">
        <f>B6-B13</f>
        <v>0</v>
      </c>
      <c r="C14" s="3"/>
    </row>
    <row r="15" spans="1:3" ht="12.75" customHeight="1">
      <c r="A15" s="3"/>
      <c r="B15" s="3"/>
      <c r="C15" s="3"/>
    </row>
    <row r="16" spans="1:3" ht="12.75" customHeight="1">
      <c r="A16" s="3" t="s">
        <v>484</v>
      </c>
      <c r="B16" s="3"/>
      <c r="C16" s="3"/>
    </row>
    <row r="17" spans="1:3" ht="12.75" customHeight="1">
      <c r="A17" s="297" t="s">
        <v>435</v>
      </c>
      <c r="B17" s="3"/>
      <c r="C17" s="3"/>
    </row>
    <row r="18" spans="1:3" ht="12.75" customHeight="1">
      <c r="A18" s="3" t="s">
        <v>469</v>
      </c>
      <c r="B18" s="3"/>
      <c r="C18" s="3"/>
    </row>
    <row r="19" spans="1:3" ht="12.75" customHeight="1">
      <c r="A19" s="3"/>
      <c r="B19" s="3"/>
      <c r="C19" s="3"/>
    </row>
    <row r="20" spans="1:3" ht="12.75" customHeight="1">
      <c r="A20" s="3" t="s">
        <v>485</v>
      </c>
      <c r="B20" s="3"/>
      <c r="C20" s="3"/>
    </row>
    <row r="21" spans="1:3" ht="12.75" customHeight="1">
      <c r="A21" s="3"/>
      <c r="B21" s="3"/>
      <c r="C21" s="3"/>
    </row>
    <row r="22" spans="1:3" ht="15.75" customHeight="1">
      <c r="A22" s="77" t="s">
        <v>486</v>
      </c>
      <c r="B22" s="77"/>
      <c r="C22" s="77"/>
    </row>
    <row r="23" spans="1:3" ht="12.75" customHeight="1">
      <c r="A23" s="3" t="s">
        <v>487</v>
      </c>
      <c r="B23" s="3"/>
      <c r="C23" s="3"/>
    </row>
    <row r="24" spans="1:3" ht="12.75" customHeight="1">
      <c r="A24" s="3" t="s">
        <v>488</v>
      </c>
      <c r="B24" s="3"/>
      <c r="C24" s="3"/>
    </row>
    <row r="26" spans="1:3" ht="12.75" customHeight="1">
      <c r="A26" s="79" t="s">
        <v>489</v>
      </c>
      <c r="B26" s="80"/>
      <c r="C26" s="80"/>
    </row>
    <row r="28" ht="12.75" customHeight="1">
      <c r="A28" s="272" t="s">
        <v>490</v>
      </c>
    </row>
    <row r="29" ht="12.75" customHeight="1">
      <c r="A29" s="298" t="s">
        <v>491</v>
      </c>
    </row>
    <row r="30" ht="12.75" customHeight="1">
      <c r="A30" s="272" t="s">
        <v>492</v>
      </c>
    </row>
    <row r="31" ht="12.75" customHeight="1">
      <c r="A31" s="272" t="s">
        <v>493</v>
      </c>
    </row>
    <row r="32" spans="1:3" ht="12.75" customHeight="1">
      <c r="A32" s="100"/>
      <c r="B32" s="100"/>
      <c r="C32" s="100"/>
    </row>
    <row r="33" spans="1:3" ht="26.25" customHeight="1">
      <c r="A33" s="284" t="s">
        <v>494</v>
      </c>
      <c r="B33" s="299"/>
      <c r="C33" s="284" t="s">
        <v>495</v>
      </c>
    </row>
    <row r="34" spans="1:3" ht="12.75" customHeight="1">
      <c r="A34" s="300" t="s">
        <v>476</v>
      </c>
      <c r="B34" s="300"/>
      <c r="C34" s="100"/>
    </row>
    <row r="35" spans="1:3" ht="12.75" customHeight="1">
      <c r="A35" s="271" t="s">
        <v>477</v>
      </c>
      <c r="B35" s="301"/>
      <c r="C35" s="290" t="s">
        <v>301</v>
      </c>
    </row>
    <row r="36" spans="1:3" ht="12.75" customHeight="1">
      <c r="A36" s="271" t="s">
        <v>496</v>
      </c>
      <c r="B36" s="271"/>
      <c r="C36" s="290" t="s">
        <v>301</v>
      </c>
    </row>
    <row r="37" spans="1:3" ht="12.75" customHeight="1">
      <c r="A37" s="271" t="s">
        <v>497</v>
      </c>
      <c r="B37" s="271"/>
      <c r="C37" s="292" t="s">
        <v>301</v>
      </c>
    </row>
    <row r="38" spans="1:3" ht="12.75" customHeight="1">
      <c r="A38" s="300" t="s">
        <v>480</v>
      </c>
      <c r="B38" s="300"/>
      <c r="C38" s="100"/>
    </row>
    <row r="39" spans="1:3" ht="12.75" customHeight="1">
      <c r="A39" s="302" t="s">
        <v>498</v>
      </c>
      <c r="B39" s="303">
        <f>B36*B37</f>
        <v>0</v>
      </c>
      <c r="C39" s="100"/>
    </row>
    <row r="40" spans="1:3" ht="12.75" customHeight="1">
      <c r="A40" s="304" t="s">
        <v>499</v>
      </c>
      <c r="B40" s="305">
        <f>B33*B39</f>
        <v>0</v>
      </c>
      <c r="C40" s="100"/>
    </row>
    <row r="41" spans="1:3" ht="12.75" customHeight="1">
      <c r="A41" s="271" t="s">
        <v>500</v>
      </c>
      <c r="B41" s="306">
        <f>B33-B40</f>
        <v>0</v>
      </c>
      <c r="C41" s="100"/>
    </row>
    <row r="42" spans="1:2" ht="12.75" customHeight="1">
      <c r="A42" s="100"/>
      <c r="B42" s="100"/>
    </row>
    <row r="43" ht="12.75" customHeight="1">
      <c r="A43" s="241" t="s">
        <v>484</v>
      </c>
    </row>
    <row r="44" ht="12.75" customHeight="1">
      <c r="A44" s="241" t="s">
        <v>501</v>
      </c>
    </row>
    <row r="45" ht="12.75" customHeight="1">
      <c r="A45" s="307" t="s">
        <v>435</v>
      </c>
    </row>
    <row r="47" spans="1:3" ht="12.75" customHeight="1">
      <c r="A47" s="77" t="s">
        <v>502</v>
      </c>
      <c r="B47" s="77"/>
      <c r="C47" s="77"/>
    </row>
    <row r="48" ht="12.75" customHeight="1">
      <c r="A48" s="77" t="s">
        <v>503</v>
      </c>
    </row>
    <row r="49" ht="12.75" customHeight="1">
      <c r="A49" s="77" t="s">
        <v>504</v>
      </c>
    </row>
  </sheetData>
  <sheetProtection selectLockedCells="1" selectUnlockedCells="1"/>
  <mergeCells count="4">
    <mergeCell ref="A22:C22"/>
    <mergeCell ref="A34:B34"/>
    <mergeCell ref="A38:B38"/>
    <mergeCell ref="A47:C47"/>
  </mergeCells>
  <dataValidations count="1">
    <dataValidation type="decimal" allowBlank="1" showInputMessage="1" showErrorMessage="1" sqref="B8: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25" max="255" man="1"/>
  </rowBreaks>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0" customFormat="1" ht="12.75">
      <c r="A1" s="79" t="s">
        <v>1</v>
      </c>
    </row>
    <row r="2" s="80" customFormat="1" ht="12.75">
      <c r="A2" s="79" t="s">
        <v>2</v>
      </c>
    </row>
    <row r="3" s="80" customFormat="1" ht="12.75">
      <c r="A3" s="80" t="s">
        <v>48</v>
      </c>
    </row>
    <row r="5" spans="1:5" ht="12.75">
      <c r="A5" s="308" t="s">
        <v>505</v>
      </c>
      <c r="B5" s="309"/>
      <c r="C5" s="309"/>
      <c r="D5" s="309"/>
      <c r="E5" s="309"/>
    </row>
    <row r="6" spans="1:5" ht="12.75" customHeight="1">
      <c r="A6" s="309"/>
      <c r="B6" s="310" t="s">
        <v>62</v>
      </c>
      <c r="C6" s="310"/>
      <c r="D6" s="310"/>
      <c r="E6" s="311" t="s">
        <v>286</v>
      </c>
    </row>
    <row r="7" spans="1:5" ht="12.75">
      <c r="A7" s="312" t="s">
        <v>325</v>
      </c>
      <c r="B7" s="313" t="s">
        <v>506</v>
      </c>
      <c r="C7" s="313" t="s">
        <v>507</v>
      </c>
      <c r="D7" s="314" t="s">
        <v>508</v>
      </c>
      <c r="E7" s="309"/>
    </row>
    <row r="8" spans="1:5" ht="12.75">
      <c r="A8" s="313" t="s">
        <v>509</v>
      </c>
      <c r="B8" s="315">
        <f>'CHD-E2.4'!E6</f>
        <v>0</v>
      </c>
      <c r="C8" s="316">
        <f>'CHD-E2.4'!E7</f>
        <v>0</v>
      </c>
      <c r="D8" s="316">
        <f>'CHD-E2.4'!F7</f>
        <v>0</v>
      </c>
      <c r="E8" s="317" t="s">
        <v>510</v>
      </c>
    </row>
    <row r="9" spans="1:5" ht="12.75">
      <c r="A9" s="313" t="s">
        <v>511</v>
      </c>
      <c r="B9" s="316">
        <f>'CHD-E2.4'!E8</f>
        <v>0</v>
      </c>
      <c r="C9" s="316">
        <f>'CHD-E2.4'!E9</f>
        <v>0</v>
      </c>
      <c r="D9" s="316">
        <f>'CHD-E2.4'!F9</f>
        <v>0</v>
      </c>
      <c r="E9" s="318" t="s">
        <v>510</v>
      </c>
    </row>
    <row r="10" spans="1:5" ht="12.75">
      <c r="A10" s="313" t="s">
        <v>512</v>
      </c>
      <c r="B10" s="315">
        <f>'CHD-E2.4'!E6+'CHD-E2.4'!E8</f>
        <v>0</v>
      </c>
      <c r="C10" s="316">
        <f>('CHD-E2.4'!E7+'CHD-E2.4'!E9)</f>
        <v>0</v>
      </c>
      <c r="D10" s="319"/>
      <c r="E10" s="318" t="s">
        <v>510</v>
      </c>
    </row>
    <row r="11" spans="1:5" ht="12.75">
      <c r="A11" s="313" t="s">
        <v>513</v>
      </c>
      <c r="B11" s="316">
        <f>'CHD-E1.1'!E19</f>
        <v>0</v>
      </c>
      <c r="C11" s="316">
        <f>'CHD-E1.1'!E11</f>
        <v>0</v>
      </c>
      <c r="D11" s="316">
        <f>'CHD-E1.1'!F11</f>
        <v>0</v>
      </c>
      <c r="E11" s="320" t="s">
        <v>514</v>
      </c>
    </row>
    <row r="12" spans="1:5" ht="12.75">
      <c r="A12" s="309"/>
      <c r="B12" s="309"/>
      <c r="C12" s="309"/>
      <c r="D12" s="309"/>
      <c r="E12" s="309"/>
    </row>
    <row r="13" spans="1:5" ht="12.75">
      <c r="A13" s="308" t="s">
        <v>515</v>
      </c>
      <c r="B13" s="309"/>
      <c r="C13" s="309"/>
      <c r="D13" s="309"/>
      <c r="E13" s="309"/>
    </row>
    <row r="14" spans="1:5" ht="12.75" customHeight="1">
      <c r="A14" s="309"/>
      <c r="B14" s="310" t="s">
        <v>62</v>
      </c>
      <c r="C14" s="310"/>
      <c r="D14" s="310"/>
      <c r="E14" s="311" t="s">
        <v>286</v>
      </c>
    </row>
    <row r="15" spans="1:5" ht="12.75">
      <c r="A15" s="312" t="s">
        <v>325</v>
      </c>
      <c r="B15" s="313" t="s">
        <v>506</v>
      </c>
      <c r="C15" s="313" t="s">
        <v>516</v>
      </c>
      <c r="D15" s="314" t="s">
        <v>508</v>
      </c>
      <c r="E15" s="309"/>
    </row>
    <row r="16" spans="1:5" ht="12.75">
      <c r="A16" s="313" t="s">
        <v>517</v>
      </c>
      <c r="B16" s="315">
        <f>'CHD-E3.4'!E7</f>
        <v>0</v>
      </c>
      <c r="C16" s="312"/>
      <c r="D16" s="312"/>
      <c r="E16" s="317" t="s">
        <v>518</v>
      </c>
    </row>
    <row r="17" spans="1:5" ht="12.75">
      <c r="A17" s="313" t="s">
        <v>519</v>
      </c>
      <c r="B17" s="315">
        <f>'CHD-E3.4'!E9</f>
        <v>0</v>
      </c>
      <c r="C17" s="315">
        <f>'CHD-E3.4'!E10</f>
        <v>0</v>
      </c>
      <c r="D17" s="316">
        <f>'CHD-E3.4'!F10</f>
        <v>0</v>
      </c>
      <c r="E17" s="318" t="s">
        <v>518</v>
      </c>
    </row>
    <row r="18" spans="1:5" ht="12.75">
      <c r="A18" s="313" t="s">
        <v>520</v>
      </c>
      <c r="B18" s="315">
        <f>'CHD-E3.4'!E11</f>
        <v>0</v>
      </c>
      <c r="C18" s="315">
        <f>'CHD-E3.4'!E12</f>
        <v>0</v>
      </c>
      <c r="D18" s="316">
        <f>'CHD-E3.4'!F12</f>
        <v>0</v>
      </c>
      <c r="E18" s="318" t="s">
        <v>518</v>
      </c>
    </row>
    <row r="19" spans="1:5" ht="12.75">
      <c r="A19" s="313" t="s">
        <v>521</v>
      </c>
      <c r="B19" s="315">
        <f>'CHD-E3.4'!E13</f>
        <v>0</v>
      </c>
      <c r="C19" s="315">
        <f>'CHD-E3.4'!E14</f>
        <v>0</v>
      </c>
      <c r="D19" s="316">
        <f>'CHD-E3.4'!F14</f>
        <v>0</v>
      </c>
      <c r="E19" s="318" t="s">
        <v>518</v>
      </c>
    </row>
    <row r="20" spans="1:5" ht="12.75">
      <c r="A20" s="313" t="s">
        <v>522</v>
      </c>
      <c r="B20" s="315">
        <f>'CHD-E3.4'!E15</f>
        <v>0</v>
      </c>
      <c r="C20" s="312"/>
      <c r="D20" s="316">
        <f>'CHD-E3.4'!F15</f>
        <v>0</v>
      </c>
      <c r="E20" s="320" t="s">
        <v>518</v>
      </c>
    </row>
    <row r="22" ht="12.75">
      <c r="A22" s="78" t="s">
        <v>523</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0" customFormat="1" ht="12.75">
      <c r="A1" s="79" t="s">
        <v>1</v>
      </c>
    </row>
    <row r="2" s="80" customFormat="1" ht="12.75">
      <c r="A2" s="79" t="s">
        <v>2</v>
      </c>
    </row>
    <row r="3" s="80" customFormat="1" ht="12.75">
      <c r="A3" s="80" t="s">
        <v>50</v>
      </c>
    </row>
    <row r="5" spans="1:5" ht="12.75" customHeight="1">
      <c r="A5" s="321" t="s">
        <v>524</v>
      </c>
      <c r="B5" s="322" t="s">
        <v>525</v>
      </c>
      <c r="C5" s="322"/>
      <c r="D5" s="323"/>
      <c r="E5" s="309"/>
    </row>
    <row r="6" spans="1:5" ht="12.75">
      <c r="A6" s="324" t="s">
        <v>325</v>
      </c>
      <c r="B6" s="324" t="s">
        <v>506</v>
      </c>
      <c r="C6" s="324" t="s">
        <v>526</v>
      </c>
      <c r="D6" s="323"/>
      <c r="E6" s="309"/>
    </row>
    <row r="7" spans="1:5" ht="12.75">
      <c r="A7" s="324" t="s">
        <v>527</v>
      </c>
      <c r="B7" s="325"/>
      <c r="C7" s="325"/>
      <c r="D7" s="323"/>
      <c r="E7" s="309"/>
    </row>
    <row r="8" spans="1:5" ht="12.75">
      <c r="A8" s="324" t="s">
        <v>528</v>
      </c>
      <c r="B8" s="325"/>
      <c r="C8" s="325"/>
      <c r="D8" s="323"/>
      <c r="E8" s="309"/>
    </row>
    <row r="9" spans="1:5" ht="12.75">
      <c r="A9" s="309"/>
      <c r="B9" s="309"/>
      <c r="C9" s="309"/>
      <c r="D9" s="309"/>
      <c r="E9" s="326"/>
    </row>
    <row r="10" spans="1:5" ht="12.75">
      <c r="A10" s="327" t="s">
        <v>529</v>
      </c>
      <c r="B10" s="327" t="s">
        <v>530</v>
      </c>
      <c r="C10" s="328"/>
      <c r="D10" s="328"/>
      <c r="E10" s="309"/>
    </row>
    <row r="11" spans="1:5" ht="12.75">
      <c r="A11" s="329" t="s">
        <v>531</v>
      </c>
      <c r="B11" s="329" t="s">
        <v>532</v>
      </c>
      <c r="C11" s="329" t="s">
        <v>533</v>
      </c>
      <c r="D11" s="329" t="s">
        <v>534</v>
      </c>
      <c r="E11" s="309"/>
    </row>
    <row r="12" spans="1:5" ht="12.75">
      <c r="A12" s="313" t="s">
        <v>535</v>
      </c>
      <c r="B12" s="329"/>
      <c r="C12" s="329"/>
      <c r="D12" s="329"/>
      <c r="E12" s="309"/>
    </row>
    <row r="13" spans="1:5" ht="12.75">
      <c r="A13" s="313" t="s">
        <v>536</v>
      </c>
      <c r="B13" s="329"/>
      <c r="C13" s="329"/>
      <c r="D13" s="329"/>
      <c r="E13" s="309"/>
    </row>
    <row r="14" spans="1:5" ht="12.75">
      <c r="A14" s="313" t="s">
        <v>537</v>
      </c>
      <c r="B14" s="329"/>
      <c r="C14" s="329"/>
      <c r="D14" s="329"/>
      <c r="E14" s="309"/>
    </row>
    <row r="15" spans="1:5" ht="12.75">
      <c r="A15" s="313" t="s">
        <v>538</v>
      </c>
      <c r="B15" s="329"/>
      <c r="C15" s="329"/>
      <c r="D15" s="329"/>
      <c r="E15" s="309"/>
    </row>
    <row r="16" spans="1:5" ht="12.75">
      <c r="A16" s="313" t="s">
        <v>539</v>
      </c>
      <c r="B16" s="329"/>
      <c r="C16" s="329"/>
      <c r="D16" s="329"/>
      <c r="E16" s="309"/>
    </row>
    <row r="17" spans="1:5" ht="12.75">
      <c r="A17" s="313" t="s">
        <v>540</v>
      </c>
      <c r="B17" s="329"/>
      <c r="C17" s="329"/>
      <c r="D17" s="329"/>
      <c r="E17" s="326"/>
    </row>
    <row r="18" spans="1:5" ht="12.75">
      <c r="A18" s="313" t="s">
        <v>541</v>
      </c>
      <c r="B18" s="329"/>
      <c r="C18" s="329"/>
      <c r="D18" s="329"/>
      <c r="E18" s="309"/>
    </row>
    <row r="19" spans="1:5" ht="12.75">
      <c r="A19" s="18"/>
      <c r="B19" s="18"/>
      <c r="C19" s="18"/>
      <c r="D19" s="18"/>
      <c r="E19" s="309"/>
    </row>
    <row r="20" spans="1:5" ht="12.75">
      <c r="A20" s="327" t="s">
        <v>542</v>
      </c>
      <c r="B20" s="327" t="s">
        <v>543</v>
      </c>
      <c r="C20" s="328"/>
      <c r="D20" s="328"/>
      <c r="E20" s="309"/>
    </row>
    <row r="21" spans="1:5" ht="12.75">
      <c r="A21" s="329" t="s">
        <v>531</v>
      </c>
      <c r="B21" s="329" t="s">
        <v>532</v>
      </c>
      <c r="C21" s="329" t="s">
        <v>533</v>
      </c>
      <c r="D21" s="329" t="s">
        <v>534</v>
      </c>
      <c r="E21" s="309"/>
    </row>
    <row r="22" spans="1:5" ht="12.75">
      <c r="A22" s="313" t="s">
        <v>535</v>
      </c>
      <c r="B22" s="329"/>
      <c r="C22" s="329"/>
      <c r="D22" s="329"/>
      <c r="E22" s="309"/>
    </row>
    <row r="23" spans="1:5" ht="12.75">
      <c r="A23" s="313" t="s">
        <v>536</v>
      </c>
      <c r="B23" s="329"/>
      <c r="C23" s="329"/>
      <c r="D23" s="329"/>
      <c r="E23" s="309"/>
    </row>
    <row r="24" spans="1:5" ht="12.75">
      <c r="A24" s="313" t="s">
        <v>537</v>
      </c>
      <c r="B24" s="329"/>
      <c r="C24" s="329"/>
      <c r="D24" s="329"/>
      <c r="E24" s="309"/>
    </row>
    <row r="25" spans="1:5" ht="12.75">
      <c r="A25" s="313" t="s">
        <v>538</v>
      </c>
      <c r="B25" s="329"/>
      <c r="C25" s="329"/>
      <c r="D25" s="329"/>
      <c r="E25" s="326"/>
    </row>
    <row r="26" spans="1:5" ht="12.75">
      <c r="A26" s="313" t="s">
        <v>539</v>
      </c>
      <c r="B26" s="329"/>
      <c r="C26" s="329"/>
      <c r="D26" s="329"/>
      <c r="E26" s="309"/>
    </row>
    <row r="27" spans="1:5" ht="12.75">
      <c r="A27" s="313" t="s">
        <v>540</v>
      </c>
      <c r="B27" s="329"/>
      <c r="C27" s="329"/>
      <c r="D27" s="329"/>
      <c r="E27" s="309"/>
    </row>
    <row r="28" spans="1:5" ht="12.75">
      <c r="A28" s="313" t="s">
        <v>541</v>
      </c>
      <c r="B28" s="329"/>
      <c r="C28" s="329"/>
      <c r="D28" s="329"/>
      <c r="E28" s="309"/>
    </row>
    <row r="29" spans="1:5" ht="12.75">
      <c r="A29" s="18"/>
      <c r="B29" s="18"/>
      <c r="C29" s="18"/>
      <c r="D29" s="18"/>
      <c r="E29" s="309"/>
    </row>
    <row r="30" spans="1:5" ht="12.75">
      <c r="A30" s="327" t="s">
        <v>544</v>
      </c>
      <c r="B30" s="327" t="s">
        <v>545</v>
      </c>
      <c r="C30" s="328"/>
      <c r="D30" s="328"/>
      <c r="E30" s="309"/>
    </row>
    <row r="31" spans="1:5" ht="12.75">
      <c r="A31" s="329" t="s">
        <v>531</v>
      </c>
      <c r="B31" s="329" t="s">
        <v>532</v>
      </c>
      <c r="C31" s="329" t="s">
        <v>546</v>
      </c>
      <c r="D31" s="329" t="s">
        <v>547</v>
      </c>
      <c r="E31" s="309"/>
    </row>
    <row r="32" spans="1:5" ht="12.75">
      <c r="A32" s="329" t="s">
        <v>548</v>
      </c>
      <c r="B32" s="329"/>
      <c r="C32" s="329"/>
      <c r="D32" s="329"/>
      <c r="E32" s="309"/>
    </row>
    <row r="33" spans="1:5" ht="12.75">
      <c r="A33" s="329" t="s">
        <v>549</v>
      </c>
      <c r="B33" s="329"/>
      <c r="C33" s="329"/>
      <c r="D33" s="329"/>
      <c r="E33" s="309"/>
    </row>
    <row r="34" spans="1:5" ht="12.75">
      <c r="A34" s="329" t="s">
        <v>550</v>
      </c>
      <c r="B34" s="329"/>
      <c r="C34" s="329"/>
      <c r="D34" s="329"/>
      <c r="E34" s="309"/>
    </row>
    <row r="35" spans="1:5" ht="12.75">
      <c r="A35" s="329" t="s">
        <v>551</v>
      </c>
      <c r="B35" s="329"/>
      <c r="C35" s="329"/>
      <c r="D35" s="329"/>
      <c r="E35" s="309"/>
    </row>
    <row r="36" spans="1:5" ht="12.75">
      <c r="A36" s="329" t="s">
        <v>552</v>
      </c>
      <c r="B36" s="329"/>
      <c r="C36" s="329"/>
      <c r="D36" s="329"/>
      <c r="E36" s="309"/>
    </row>
    <row r="37" spans="1:5" ht="12.75">
      <c r="A37" s="329" t="s">
        <v>553</v>
      </c>
      <c r="B37" s="329"/>
      <c r="C37" s="329"/>
      <c r="D37" s="329"/>
      <c r="E37" s="309"/>
    </row>
    <row r="38" spans="1:5" ht="12.75">
      <c r="A38" s="329" t="s">
        <v>554</v>
      </c>
      <c r="B38" s="329"/>
      <c r="C38" s="329"/>
      <c r="D38" s="329"/>
      <c r="E38" s="309"/>
    </row>
    <row r="39" spans="1:5" ht="12.75">
      <c r="A39" s="329" t="s">
        <v>555</v>
      </c>
      <c r="B39" s="329"/>
      <c r="C39" s="329"/>
      <c r="D39" s="329"/>
      <c r="E39" s="309"/>
    </row>
    <row r="40" spans="1:5" ht="12.75">
      <c r="A40" s="329" t="s">
        <v>556</v>
      </c>
      <c r="B40" s="329"/>
      <c r="C40" s="329"/>
      <c r="D40" s="329"/>
      <c r="E40" s="309"/>
    </row>
    <row r="41" spans="1:5" ht="12.75">
      <c r="A41" s="329" t="s">
        <v>541</v>
      </c>
      <c r="B41" s="329"/>
      <c r="C41" s="329"/>
      <c r="D41" s="329"/>
      <c r="E41" s="309"/>
    </row>
    <row r="42" spans="1:5" ht="12.75">
      <c r="A42" s="18"/>
      <c r="B42" s="18"/>
      <c r="C42" s="18"/>
      <c r="D42" s="18"/>
      <c r="E42" s="309"/>
    </row>
    <row r="43" spans="1:5" ht="12.75">
      <c r="A43" s="327" t="s">
        <v>557</v>
      </c>
      <c r="B43" s="327" t="s">
        <v>558</v>
      </c>
      <c r="C43" s="328"/>
      <c r="D43" s="328"/>
      <c r="E43" s="309"/>
    </row>
    <row r="44" spans="1:5" ht="12.75">
      <c r="A44" s="329" t="s">
        <v>531</v>
      </c>
      <c r="B44" s="329" t="s">
        <v>532</v>
      </c>
      <c r="C44" s="329" t="s">
        <v>546</v>
      </c>
      <c r="D44" s="329" t="s">
        <v>547</v>
      </c>
      <c r="E44" s="326"/>
    </row>
    <row r="45" spans="1:5" ht="12.75">
      <c r="A45" s="329" t="s">
        <v>548</v>
      </c>
      <c r="B45" s="329"/>
      <c r="C45" s="329"/>
      <c r="D45" s="329"/>
      <c r="E45" s="309"/>
    </row>
    <row r="46" spans="1:5" ht="12.75">
      <c r="A46" s="329" t="s">
        <v>549</v>
      </c>
      <c r="B46" s="329"/>
      <c r="C46" s="329"/>
      <c r="D46" s="329"/>
      <c r="E46" s="309"/>
    </row>
    <row r="47" spans="1:5" ht="12.75">
      <c r="A47" s="329" t="s">
        <v>550</v>
      </c>
      <c r="B47" s="329"/>
      <c r="C47" s="329"/>
      <c r="D47" s="329"/>
      <c r="E47" s="309"/>
    </row>
    <row r="48" spans="1:5" ht="12.75">
      <c r="A48" s="329" t="s">
        <v>551</v>
      </c>
      <c r="B48" s="329"/>
      <c r="C48" s="329"/>
      <c r="D48" s="329"/>
      <c r="E48" s="309"/>
    </row>
    <row r="49" spans="1:5" ht="12.75">
      <c r="A49" s="329" t="s">
        <v>552</v>
      </c>
      <c r="B49" s="329"/>
      <c r="C49" s="329"/>
      <c r="D49" s="329"/>
      <c r="E49" s="309"/>
    </row>
    <row r="50" spans="1:5" ht="12.75">
      <c r="A50" s="329" t="s">
        <v>553</v>
      </c>
      <c r="B50" s="329"/>
      <c r="C50" s="329"/>
      <c r="D50" s="329"/>
      <c r="E50" s="309"/>
    </row>
    <row r="51" spans="1:5" ht="12.75">
      <c r="A51" s="329" t="s">
        <v>554</v>
      </c>
      <c r="B51" s="329"/>
      <c r="C51" s="329"/>
      <c r="D51" s="329"/>
      <c r="E51" s="309"/>
    </row>
    <row r="52" spans="1:5" ht="12.75">
      <c r="A52" s="329" t="s">
        <v>555</v>
      </c>
      <c r="B52" s="329"/>
      <c r="C52" s="329"/>
      <c r="D52" s="329"/>
      <c r="E52" s="309"/>
    </row>
    <row r="53" spans="1:5" ht="12.75">
      <c r="A53" s="329" t="s">
        <v>556</v>
      </c>
      <c r="B53" s="329"/>
      <c r="C53" s="329"/>
      <c r="D53" s="329"/>
      <c r="E53" s="309"/>
    </row>
    <row r="54" spans="1:5" ht="12.75">
      <c r="A54" s="329" t="s">
        <v>541</v>
      </c>
      <c r="B54" s="329"/>
      <c r="C54" s="329"/>
      <c r="D54" s="329"/>
      <c r="E54" s="309"/>
    </row>
    <row r="55" spans="1:5" ht="12.75">
      <c r="A55" s="329"/>
      <c r="B55" s="329"/>
      <c r="C55" s="329"/>
      <c r="D55" s="329"/>
      <c r="E55" s="309"/>
    </row>
    <row r="56" spans="1:5" ht="12.75">
      <c r="A56" s="327" t="s">
        <v>559</v>
      </c>
      <c r="B56" s="327" t="s">
        <v>560</v>
      </c>
      <c r="C56" s="328"/>
      <c r="D56" s="328"/>
      <c r="E56" s="328"/>
    </row>
    <row r="57" spans="1:5" ht="12.75">
      <c r="A57" s="330"/>
      <c r="B57" s="330" t="s">
        <v>422</v>
      </c>
      <c r="C57" s="330"/>
      <c r="D57" s="330" t="s">
        <v>561</v>
      </c>
      <c r="E57" s="330"/>
    </row>
    <row r="58" spans="1:5" ht="12.75">
      <c r="A58" s="329" t="s">
        <v>325</v>
      </c>
      <c r="B58" s="329" t="s">
        <v>562</v>
      </c>
      <c r="C58" s="331" t="s">
        <v>526</v>
      </c>
      <c r="D58" s="329" t="s">
        <v>562</v>
      </c>
      <c r="E58" s="331" t="s">
        <v>526</v>
      </c>
    </row>
    <row r="59" spans="1:5" ht="12.75">
      <c r="A59" s="332" t="s">
        <v>563</v>
      </c>
      <c r="B59" s="333"/>
      <c r="C59" s="333"/>
      <c r="D59" s="333"/>
      <c r="E59" s="334"/>
    </row>
    <row r="60" spans="1:5" ht="12.75">
      <c r="A60" s="329" t="s">
        <v>564</v>
      </c>
      <c r="B60" s="335">
        <f>'CHD-NA1'!B8</f>
        <v>0</v>
      </c>
      <c r="C60" s="336">
        <f>'CHD-NA1'!C8</f>
        <v>0</v>
      </c>
      <c r="D60" s="337"/>
      <c r="E60" s="337"/>
    </row>
    <row r="61" spans="1:5" ht="12.75">
      <c r="A61" s="329" t="s">
        <v>565</v>
      </c>
      <c r="B61" s="336">
        <f>'CHD-NA1'!B9</f>
        <v>0</v>
      </c>
      <c r="C61" s="336">
        <f>'CHD-NA1'!C9</f>
        <v>0</v>
      </c>
      <c r="D61" s="337"/>
      <c r="E61" s="337"/>
    </row>
    <row r="62" spans="1:5" ht="12.75">
      <c r="A62" s="329" t="s">
        <v>566</v>
      </c>
      <c r="B62" s="335">
        <f>'CHD-NA1'!B10</f>
        <v>0</v>
      </c>
      <c r="C62" s="336">
        <f>'CHD-NA1'!C10</f>
        <v>0</v>
      </c>
      <c r="D62" s="337"/>
      <c r="E62" s="337"/>
    </row>
    <row r="63" spans="1:5" ht="12.75">
      <c r="A63" s="332" t="s">
        <v>567</v>
      </c>
      <c r="B63" s="333"/>
      <c r="C63" s="333"/>
      <c r="D63" s="333"/>
      <c r="E63" s="334"/>
    </row>
    <row r="64" spans="1:5" ht="12.75">
      <c r="A64" s="329" t="s">
        <v>205</v>
      </c>
      <c r="B64" s="337"/>
      <c r="C64" s="337"/>
      <c r="D64" s="337"/>
      <c r="E64" s="337"/>
    </row>
    <row r="65" spans="1:5" ht="12.75">
      <c r="A65" s="332" t="s">
        <v>568</v>
      </c>
      <c r="B65" s="333"/>
      <c r="C65" s="333"/>
      <c r="D65" s="333"/>
      <c r="E65" s="334"/>
    </row>
    <row r="66" spans="1:5" ht="12.75">
      <c r="A66" s="329" t="s">
        <v>569</v>
      </c>
      <c r="B66" s="338">
        <f>'CHD-NA1'!B17</f>
        <v>0</v>
      </c>
      <c r="C66" s="338">
        <f>'CHD-NA1'!C17</f>
        <v>0</v>
      </c>
      <c r="D66" s="337"/>
      <c r="E66" s="337"/>
    </row>
    <row r="67" spans="1:5" ht="12.75">
      <c r="A67" s="329" t="s">
        <v>570</v>
      </c>
      <c r="B67" s="338">
        <f>'CHD-NA1'!B18</f>
        <v>0</v>
      </c>
      <c r="C67" s="338">
        <f>'CHD-NA1'!C18</f>
        <v>0</v>
      </c>
      <c r="D67" s="337"/>
      <c r="E67" s="337"/>
    </row>
    <row r="68" spans="1:5" ht="12.75">
      <c r="A68" s="329" t="s">
        <v>571</v>
      </c>
      <c r="B68" s="338">
        <f>'CHD-NA1'!B19</f>
        <v>0</v>
      </c>
      <c r="C68" s="338">
        <f>'CHD-NA1'!C19</f>
        <v>0</v>
      </c>
      <c r="D68" s="337"/>
      <c r="E68" s="337"/>
    </row>
    <row r="69" spans="1:5" ht="12.75">
      <c r="A69" s="3"/>
      <c r="B69" s="3"/>
      <c r="C69" s="3"/>
      <c r="D69" s="3"/>
      <c r="E69" s="3"/>
    </row>
    <row r="70" spans="1:5" ht="12.75">
      <c r="A70" s="78" t="s">
        <v>523</v>
      </c>
      <c r="B70" s="3"/>
      <c r="C70" s="3"/>
      <c r="D70" s="3"/>
      <c r="E70" s="3"/>
    </row>
  </sheetData>
  <sheetProtection selectLockedCells="1" selectUnlockedCells="1"/>
  <mergeCells count="3">
    <mergeCell ref="B5:C5"/>
    <mergeCell ref="B57:C57"/>
    <mergeCell ref="D57:E57"/>
  </mergeCells>
  <printOptions/>
  <pageMargins left="0.7083333333333334" right="0.7083333333333334" top="0.3958333333333333" bottom="0.7486111111111111" header="0" footer="0.31527777777777777"/>
  <pageSetup horizontalDpi="300" verticalDpi="300" orientation="landscape" paperSize="9" scale="89"/>
  <headerFooter alignWithMargins="0">
    <oddHeader>&amp;LPHG FOUNDATION&amp;RVERSION 1.1, SEPTEMBER 2013</oddHeader>
    <oddFooter>&amp;CPage &amp;P of &amp;N</oddFoot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3" customWidth="1"/>
    <col min="2" max="7" width="11.00390625" style="3" customWidth="1"/>
    <col min="8" max="16384" width="8.8515625" style="3" customWidth="1"/>
  </cols>
  <sheetData>
    <row r="1" s="2" customFormat="1" ht="12.75">
      <c r="A1" s="2" t="s">
        <v>1</v>
      </c>
    </row>
    <row r="2" s="2" customFormat="1" ht="12.75">
      <c r="A2" s="67" t="s">
        <v>54</v>
      </c>
    </row>
    <row r="3" s="2" customFormat="1" ht="12.75">
      <c r="A3" s="67" t="s">
        <v>136</v>
      </c>
    </row>
    <row r="5" spans="1:7" s="58" customFormat="1" ht="24.75" customHeight="1">
      <c r="A5" s="68" t="s">
        <v>137</v>
      </c>
      <c r="B5" s="68"/>
      <c r="C5" s="68"/>
      <c r="D5" s="68"/>
      <c r="E5" s="68"/>
      <c r="F5" s="68"/>
      <c r="G5" s="68"/>
    </row>
    <row r="6" spans="1:3" s="58" customFormat="1" ht="12.75">
      <c r="A6" s="69"/>
      <c r="B6" s="69"/>
      <c r="C6" s="69"/>
    </row>
    <row r="7" s="58" customFormat="1" ht="12.75">
      <c r="A7" s="69" t="s">
        <v>138</v>
      </c>
    </row>
    <row r="8" s="58" customFormat="1" ht="12.75">
      <c r="A8" s="70" t="s">
        <v>57</v>
      </c>
    </row>
    <row r="9" s="58" customFormat="1" ht="12.75">
      <c r="A9" s="70" t="s">
        <v>58</v>
      </c>
    </row>
    <row r="10" s="58" customFormat="1" ht="12.75"/>
    <row r="11" spans="1:7" s="58" customFormat="1" ht="12.75">
      <c r="A11" s="71" t="s">
        <v>139</v>
      </c>
      <c r="B11" s="62" t="s">
        <v>91</v>
      </c>
      <c r="C11" s="62" t="s">
        <v>84</v>
      </c>
      <c r="D11" s="62" t="s">
        <v>92</v>
      </c>
      <c r="E11" s="62" t="s">
        <v>84</v>
      </c>
      <c r="F11" s="62" t="s">
        <v>93</v>
      </c>
      <c r="G11" s="62" t="s">
        <v>84</v>
      </c>
    </row>
    <row r="12" spans="1:7" s="58" customFormat="1" ht="12.75" customHeight="1">
      <c r="A12" s="54" t="s">
        <v>140</v>
      </c>
      <c r="B12" s="45" t="s">
        <v>141</v>
      </c>
      <c r="C12" s="46"/>
      <c r="D12" s="47"/>
      <c r="E12" s="48"/>
      <c r="F12" s="47"/>
      <c r="G12" s="48"/>
    </row>
    <row r="13" spans="1:7" s="58" customFormat="1" ht="12.75" customHeight="1">
      <c r="A13" s="54" t="s">
        <v>142</v>
      </c>
      <c r="B13" s="45" t="s">
        <v>143</v>
      </c>
      <c r="C13" s="46"/>
      <c r="D13" s="47"/>
      <c r="E13" s="48"/>
      <c r="F13" s="47"/>
      <c r="G13" s="48"/>
    </row>
    <row r="14" spans="1:7" s="58" customFormat="1" ht="12.75" customHeight="1">
      <c r="A14" s="54" t="s">
        <v>144</v>
      </c>
      <c r="B14" s="45" t="s">
        <v>145</v>
      </c>
      <c r="C14" s="46"/>
      <c r="D14" s="47"/>
      <c r="E14" s="48"/>
      <c r="F14" s="47"/>
      <c r="G14" s="48"/>
    </row>
    <row r="15" spans="1:13" s="58" customFormat="1" ht="12.75" customHeight="1">
      <c r="A15" s="54" t="s">
        <v>146</v>
      </c>
      <c r="B15" s="45"/>
      <c r="C15" s="46"/>
      <c r="D15" s="47"/>
      <c r="E15" s="48"/>
      <c r="F15" s="47"/>
      <c r="G15" s="48"/>
      <c r="M15" s="69"/>
    </row>
    <row r="16" spans="1:13" s="58" customFormat="1" ht="12.75" customHeight="1">
      <c r="A16" s="54" t="s">
        <v>147</v>
      </c>
      <c r="B16" s="45" t="s">
        <v>148</v>
      </c>
      <c r="C16" s="46"/>
      <c r="D16" s="47"/>
      <c r="E16" s="48"/>
      <c r="F16" s="47"/>
      <c r="G16" s="48"/>
      <c r="M16" s="72"/>
    </row>
    <row r="17" spans="1:13" s="58" customFormat="1" ht="12.75" customHeight="1">
      <c r="A17" s="54" t="s">
        <v>149</v>
      </c>
      <c r="B17" s="45" t="s">
        <v>150</v>
      </c>
      <c r="C17" s="46"/>
      <c r="D17" s="47"/>
      <c r="E17" s="48"/>
      <c r="F17" s="47"/>
      <c r="G17" s="48"/>
      <c r="M17" s="69"/>
    </row>
    <row r="18" spans="1:13" s="58" customFormat="1" ht="12.75" customHeight="1">
      <c r="A18" s="54" t="s">
        <v>151</v>
      </c>
      <c r="B18" s="45" t="s">
        <v>152</v>
      </c>
      <c r="C18" s="46"/>
      <c r="D18" s="47"/>
      <c r="E18" s="48"/>
      <c r="F18" s="47"/>
      <c r="G18" s="48"/>
      <c r="M18" s="69"/>
    </row>
    <row r="19" spans="1:13" s="58" customFormat="1" ht="12.75" customHeight="1">
      <c r="A19" s="54" t="s">
        <v>153</v>
      </c>
      <c r="B19" s="45" t="s">
        <v>154</v>
      </c>
      <c r="C19" s="46"/>
      <c r="D19" s="47"/>
      <c r="E19" s="48"/>
      <c r="F19" s="47"/>
      <c r="G19" s="48"/>
      <c r="M19" s="69"/>
    </row>
    <row r="20" spans="1:7" s="58" customFormat="1" ht="12.75">
      <c r="A20" s="73"/>
      <c r="B20" s="73"/>
      <c r="C20" s="73"/>
      <c r="D20" s="73"/>
      <c r="E20" s="73"/>
      <c r="F20" s="73"/>
      <c r="G20" s="73"/>
    </row>
    <row r="21" spans="1:7" s="58" customFormat="1" ht="12.75">
      <c r="A21" s="62" t="s">
        <v>155</v>
      </c>
      <c r="B21" s="62" t="s">
        <v>91</v>
      </c>
      <c r="C21" s="62" t="s">
        <v>84</v>
      </c>
      <c r="D21" s="62" t="s">
        <v>92</v>
      </c>
      <c r="E21" s="62" t="s">
        <v>84</v>
      </c>
      <c r="F21" s="62" t="s">
        <v>93</v>
      </c>
      <c r="G21" s="62" t="s">
        <v>84</v>
      </c>
    </row>
    <row r="22" spans="1:7" s="58" customFormat="1" ht="12.75" customHeight="1">
      <c r="A22" s="54" t="s">
        <v>156</v>
      </c>
      <c r="B22" s="74" t="s">
        <v>157</v>
      </c>
      <c r="C22" s="46" t="s">
        <v>158</v>
      </c>
      <c r="D22" s="47"/>
      <c r="E22" s="48"/>
      <c r="F22" s="47"/>
      <c r="G22" s="48"/>
    </row>
    <row r="23" spans="1:7" s="58" customFormat="1" ht="12.75" customHeight="1">
      <c r="A23" s="54" t="s">
        <v>159</v>
      </c>
      <c r="B23" s="45" t="s">
        <v>160</v>
      </c>
      <c r="C23" s="46" t="s">
        <v>158</v>
      </c>
      <c r="D23" s="47"/>
      <c r="E23" s="48"/>
      <c r="F23" s="47"/>
      <c r="G23" s="48"/>
    </row>
    <row r="24" spans="1:7" s="58" customFormat="1" ht="12.75" customHeight="1">
      <c r="A24" s="54" t="s">
        <v>161</v>
      </c>
      <c r="B24" s="74" t="s">
        <v>162</v>
      </c>
      <c r="C24" s="46" t="s">
        <v>158</v>
      </c>
      <c r="D24" s="47"/>
      <c r="E24" s="48"/>
      <c r="F24" s="47"/>
      <c r="G24" s="48"/>
    </row>
    <row r="25" spans="1:7" s="58" customFormat="1" ht="12.75" customHeight="1">
      <c r="A25" s="54" t="s">
        <v>163</v>
      </c>
      <c r="B25" s="45" t="s">
        <v>164</v>
      </c>
      <c r="C25" s="46" t="s">
        <v>158</v>
      </c>
      <c r="D25" s="47"/>
      <c r="E25" s="48"/>
      <c r="F25" s="47"/>
      <c r="G25" s="48"/>
    </row>
    <row r="26" spans="1:7" s="58" customFormat="1" ht="12.75" customHeight="1">
      <c r="A26" s="54" t="s">
        <v>165</v>
      </c>
      <c r="B26" s="45"/>
      <c r="C26" s="46"/>
      <c r="D26" s="47"/>
      <c r="E26" s="59"/>
      <c r="F26" s="47"/>
      <c r="G26" s="48"/>
    </row>
    <row r="27" spans="1:7" s="58" customFormat="1" ht="12.75" customHeight="1">
      <c r="A27" s="54" t="s">
        <v>166</v>
      </c>
      <c r="B27" s="45"/>
      <c r="C27" s="46"/>
      <c r="D27" s="47"/>
      <c r="E27" s="59"/>
      <c r="F27" s="47"/>
      <c r="G27" s="48"/>
    </row>
    <row r="28" spans="1:7" s="58" customFormat="1" ht="12.75" customHeight="1">
      <c r="A28" s="54" t="s">
        <v>167</v>
      </c>
      <c r="B28" s="45"/>
      <c r="C28" s="46"/>
      <c r="D28" s="47"/>
      <c r="E28" s="59"/>
      <c r="F28" s="47"/>
      <c r="G28" s="48"/>
    </row>
    <row r="29" spans="1:7" s="58" customFormat="1" ht="12.75" customHeight="1">
      <c r="A29" s="54" t="s">
        <v>168</v>
      </c>
      <c r="B29" s="45"/>
      <c r="C29" s="46"/>
      <c r="D29" s="75"/>
      <c r="E29" s="59"/>
      <c r="F29" s="47"/>
      <c r="G29" s="48"/>
    </row>
    <row r="30" spans="1:7" s="58" customFormat="1" ht="12.75" customHeight="1">
      <c r="A30" s="54" t="s">
        <v>169</v>
      </c>
      <c r="B30" s="45"/>
      <c r="C30" s="46"/>
      <c r="D30" s="75"/>
      <c r="E30" s="59"/>
      <c r="F30" s="47"/>
      <c r="G30" s="48"/>
    </row>
    <row r="31" spans="1:7" s="58" customFormat="1" ht="12.75" customHeight="1">
      <c r="A31" s="54" t="s">
        <v>170</v>
      </c>
      <c r="B31" s="45"/>
      <c r="C31" s="46"/>
      <c r="D31" s="75"/>
      <c r="E31" s="59"/>
      <c r="F31" s="47"/>
      <c r="G31" s="48"/>
    </row>
    <row r="32" spans="1:7" s="58" customFormat="1" ht="12.75" customHeight="1">
      <c r="A32" s="54" t="s">
        <v>171</v>
      </c>
      <c r="B32" s="45"/>
      <c r="C32" s="46"/>
      <c r="D32" s="75"/>
      <c r="E32" s="59"/>
      <c r="F32" s="47"/>
      <c r="G32" s="48"/>
    </row>
    <row r="33" spans="1:7" s="58" customFormat="1" ht="12.75" customHeight="1">
      <c r="A33" s="54" t="s">
        <v>172</v>
      </c>
      <c r="B33" s="45"/>
      <c r="C33" s="46"/>
      <c r="D33" s="75"/>
      <c r="E33" s="59"/>
      <c r="F33" s="47"/>
      <c r="G33" s="48"/>
    </row>
    <row r="34" spans="1:7" s="58" customFormat="1" ht="12.75" customHeight="1">
      <c r="A34" s="54" t="s">
        <v>173</v>
      </c>
      <c r="B34" s="45"/>
      <c r="C34" s="46"/>
      <c r="D34" s="75"/>
      <c r="E34" s="59"/>
      <c r="F34" s="47"/>
      <c r="G34" s="48"/>
    </row>
    <row r="35" spans="1:7" s="58" customFormat="1" ht="12.75" customHeight="1">
      <c r="A35" s="54" t="s">
        <v>174</v>
      </c>
      <c r="B35" s="45"/>
      <c r="C35" s="46"/>
      <c r="D35" s="75"/>
      <c r="E35" s="59"/>
      <c r="F35" s="47"/>
      <c r="G35" s="48"/>
    </row>
    <row r="36" spans="1:7" s="58" customFormat="1" ht="12.75" customHeight="1">
      <c r="A36" s="76" t="s">
        <v>175</v>
      </c>
      <c r="B36" s="45"/>
      <c r="C36" s="46"/>
      <c r="D36" s="75"/>
      <c r="E36" s="59"/>
      <c r="F36" s="47"/>
      <c r="G36" s="48"/>
    </row>
    <row r="37" spans="1:7" s="58" customFormat="1" ht="12.75" customHeight="1">
      <c r="A37" s="76" t="s">
        <v>176</v>
      </c>
      <c r="B37" s="45"/>
      <c r="C37" s="46"/>
      <c r="D37" s="75"/>
      <c r="E37" s="59"/>
      <c r="F37" s="47"/>
      <c r="G37" s="48"/>
    </row>
    <row r="38" spans="1:7" s="58" customFormat="1" ht="12.75" customHeight="1">
      <c r="A38" s="54" t="s">
        <v>177</v>
      </c>
      <c r="B38" s="45"/>
      <c r="C38" s="46"/>
      <c r="D38" s="75"/>
      <c r="E38" s="59"/>
      <c r="F38" s="47"/>
      <c r="G38" s="48"/>
    </row>
    <row r="39" spans="1:7" s="58" customFormat="1" ht="12.75" customHeight="1">
      <c r="A39" s="54" t="s">
        <v>178</v>
      </c>
      <c r="B39" s="45"/>
      <c r="C39" s="46"/>
      <c r="D39" s="75"/>
      <c r="E39" s="59"/>
      <c r="F39" s="47"/>
      <c r="G39" s="48"/>
    </row>
    <row r="40" spans="1:7" s="58" customFormat="1" ht="12.75">
      <c r="A40" s="73"/>
      <c r="B40" s="73"/>
      <c r="C40" s="73"/>
      <c r="D40" s="73"/>
      <c r="E40" s="73"/>
      <c r="F40" s="73"/>
      <c r="G40" s="73"/>
    </row>
    <row r="41" spans="1:7" s="58" customFormat="1" ht="12.75">
      <c r="A41" s="62" t="s">
        <v>179</v>
      </c>
      <c r="B41" s="62" t="s">
        <v>91</v>
      </c>
      <c r="C41" s="62" t="s">
        <v>84</v>
      </c>
      <c r="D41" s="62" t="s">
        <v>92</v>
      </c>
      <c r="E41" s="62" t="s">
        <v>84</v>
      </c>
      <c r="F41" s="62" t="s">
        <v>93</v>
      </c>
      <c r="G41" s="62" t="s">
        <v>84</v>
      </c>
    </row>
    <row r="42" spans="1:7" s="58" customFormat="1" ht="12.75" customHeight="1">
      <c r="A42" s="54" t="s">
        <v>180</v>
      </c>
      <c r="B42" s="45"/>
      <c r="C42" s="46"/>
      <c r="D42" s="75"/>
      <c r="E42" s="59"/>
      <c r="F42" s="47"/>
      <c r="G42" s="48"/>
    </row>
    <row r="43" spans="1:7" s="58" customFormat="1" ht="12.75" customHeight="1">
      <c r="A43" s="54" t="s">
        <v>181</v>
      </c>
      <c r="B43" s="45"/>
      <c r="C43" s="46"/>
      <c r="D43" s="75"/>
      <c r="E43" s="59"/>
      <c r="F43" s="47"/>
      <c r="G43" s="48"/>
    </row>
    <row r="44" spans="1:7" s="58" customFormat="1" ht="12.75" customHeight="1">
      <c r="A44" s="54" t="s">
        <v>182</v>
      </c>
      <c r="B44" s="45"/>
      <c r="C44" s="46"/>
      <c r="D44" s="75"/>
      <c r="E44" s="59"/>
      <c r="F44" s="47"/>
      <c r="G44" s="48"/>
    </row>
    <row r="45" spans="1:7" s="58" customFormat="1" ht="12.75" customHeight="1">
      <c r="A45" s="54" t="s">
        <v>183</v>
      </c>
      <c r="B45" s="45"/>
      <c r="C45" s="46"/>
      <c r="D45" s="75"/>
      <c r="E45" s="59"/>
      <c r="F45" s="47"/>
      <c r="G45" s="48"/>
    </row>
    <row r="46" spans="1:7" s="58" customFormat="1" ht="12.75" customHeight="1">
      <c r="A46" s="54" t="s">
        <v>184</v>
      </c>
      <c r="B46" s="45"/>
      <c r="C46" s="46"/>
      <c r="D46" s="75"/>
      <c r="E46" s="59"/>
      <c r="F46" s="47"/>
      <c r="G46" s="48"/>
    </row>
    <row r="47" spans="1:7" s="58" customFormat="1" ht="12.75" customHeight="1">
      <c r="A47" s="54" t="s">
        <v>185</v>
      </c>
      <c r="B47" s="45"/>
      <c r="C47" s="46"/>
      <c r="D47" s="75"/>
      <c r="E47" s="59"/>
      <c r="F47" s="47"/>
      <c r="G47" s="48"/>
    </row>
    <row r="48" spans="1:7" s="58" customFormat="1" ht="12.75" customHeight="1">
      <c r="A48" s="54" t="s">
        <v>186</v>
      </c>
      <c r="B48" s="45"/>
      <c r="C48" s="46"/>
      <c r="D48" s="75"/>
      <c r="E48" s="59"/>
      <c r="F48" s="47"/>
      <c r="G48" s="48"/>
    </row>
    <row r="49" spans="1:7" s="58" customFormat="1" ht="12.75" customHeight="1">
      <c r="A49" s="54" t="s">
        <v>187</v>
      </c>
      <c r="B49" s="45"/>
      <c r="C49" s="46"/>
      <c r="D49" s="75"/>
      <c r="E49" s="59"/>
      <c r="F49" s="47"/>
      <c r="G49" s="48"/>
    </row>
    <row r="50" spans="1:7" s="58" customFormat="1" ht="12.75" customHeight="1">
      <c r="A50" s="54" t="s">
        <v>188</v>
      </c>
      <c r="B50" s="45"/>
      <c r="C50" s="46"/>
      <c r="D50" s="75"/>
      <c r="E50" s="59"/>
      <c r="F50" s="47"/>
      <c r="G50" s="48"/>
    </row>
    <row r="51" spans="1:7" s="58" customFormat="1" ht="12.75" customHeight="1">
      <c r="A51" s="54" t="s">
        <v>189</v>
      </c>
      <c r="B51" s="45"/>
      <c r="C51" s="46"/>
      <c r="D51" s="75"/>
      <c r="E51" s="59"/>
      <c r="F51" s="47"/>
      <c r="G51" s="48"/>
    </row>
    <row r="52" spans="1:7" s="58" customFormat="1" ht="12.75" customHeight="1">
      <c r="A52" s="54" t="s">
        <v>190</v>
      </c>
      <c r="B52" s="45"/>
      <c r="C52" s="46"/>
      <c r="D52" s="75"/>
      <c r="E52" s="59"/>
      <c r="F52" s="47"/>
      <c r="G52" s="48"/>
    </row>
    <row r="53" spans="2:7" ht="12.75">
      <c r="B53" s="77"/>
      <c r="C53" s="77"/>
      <c r="D53" s="77"/>
      <c r="E53" s="77"/>
      <c r="F53" s="77"/>
      <c r="G53" s="77"/>
    </row>
    <row r="54" ht="12.75">
      <c r="A54" s="3" t="s">
        <v>134</v>
      </c>
    </row>
    <row r="55" ht="12.75">
      <c r="A55" s="3" t="s">
        <v>191</v>
      </c>
    </row>
    <row r="56" ht="12.75">
      <c r="A56" s="3" t="s">
        <v>135</v>
      </c>
    </row>
    <row r="57" ht="12.75">
      <c r="A57" s="3" t="s">
        <v>192</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8" customWidth="1"/>
    <col min="2" max="2" width="13.57421875" style="78" customWidth="1"/>
    <col min="3" max="3" width="10.00390625" style="78" customWidth="1"/>
    <col min="4" max="4" width="17.8515625" style="78" customWidth="1"/>
    <col min="5" max="5" width="13.57421875" style="78" customWidth="1"/>
    <col min="6" max="6" width="10.00390625" style="78" customWidth="1"/>
    <col min="7" max="16384" width="8.8515625" style="78" customWidth="1"/>
  </cols>
  <sheetData>
    <row r="1" s="80" customFormat="1" ht="12.75">
      <c r="A1" s="79" t="s">
        <v>1</v>
      </c>
    </row>
    <row r="2" s="80" customFormat="1" ht="12.75">
      <c r="A2" s="79" t="s">
        <v>2</v>
      </c>
    </row>
    <row r="3" spans="1:3" s="80" customFormat="1" ht="12.75">
      <c r="A3" s="80" t="s">
        <v>10</v>
      </c>
      <c r="C3" s="81"/>
    </row>
    <row r="4" ht="8.25" customHeight="1"/>
    <row r="5" spans="1:7" ht="30.75" customHeight="1">
      <c r="A5" s="82" t="s">
        <v>193</v>
      </c>
      <c r="B5" s="83" t="s">
        <v>61</v>
      </c>
      <c r="C5" s="83" t="s">
        <v>194</v>
      </c>
      <c r="D5" s="84" t="s">
        <v>195</v>
      </c>
      <c r="E5" s="84" t="s">
        <v>62</v>
      </c>
      <c r="F5" s="84" t="s">
        <v>194</v>
      </c>
      <c r="G5" s="84" t="s">
        <v>196</v>
      </c>
    </row>
    <row r="6" spans="1:7" ht="12.75">
      <c r="A6" s="82" t="s">
        <v>197</v>
      </c>
      <c r="B6" s="85"/>
      <c r="C6" s="85"/>
      <c r="D6" s="86"/>
      <c r="E6" s="87"/>
      <c r="F6" s="87"/>
      <c r="G6" s="87"/>
    </row>
    <row r="7" spans="1:7" ht="12.75">
      <c r="A7" s="88" t="s">
        <v>198</v>
      </c>
      <c r="B7" s="89"/>
      <c r="C7" s="89"/>
      <c r="D7" s="89"/>
      <c r="E7" s="89"/>
      <c r="F7" s="89"/>
      <c r="G7" s="90"/>
    </row>
    <row r="8" spans="1:7" ht="12.75">
      <c r="A8" s="91" t="s">
        <v>199</v>
      </c>
      <c r="B8" s="92"/>
      <c r="C8" s="93"/>
      <c r="D8" s="94" t="s">
        <v>200</v>
      </c>
      <c r="E8" s="92"/>
      <c r="F8" s="95"/>
      <c r="G8" s="91"/>
    </row>
    <row r="9" spans="1:7" ht="12.75">
      <c r="A9" s="91" t="s">
        <v>201</v>
      </c>
      <c r="B9" s="92"/>
      <c r="C9" s="93"/>
      <c r="D9" s="94" t="s">
        <v>202</v>
      </c>
      <c r="E9" s="92"/>
      <c r="F9" s="95"/>
      <c r="G9" s="91"/>
    </row>
    <row r="10" spans="1:7" ht="12.75">
      <c r="A10" s="91" t="s">
        <v>203</v>
      </c>
      <c r="B10" s="92"/>
      <c r="C10" s="93"/>
      <c r="D10" s="94" t="s">
        <v>204</v>
      </c>
      <c r="E10" s="92"/>
      <c r="F10" s="95"/>
      <c r="G10" s="91"/>
    </row>
    <row r="11" spans="1:7" ht="12.75">
      <c r="A11" s="91" t="s">
        <v>205</v>
      </c>
      <c r="B11" s="91"/>
      <c r="C11" s="93"/>
      <c r="D11" s="94"/>
      <c r="E11" s="91"/>
      <c r="F11" s="93"/>
      <c r="G11" s="91"/>
    </row>
    <row r="12" spans="1:7" ht="12.75">
      <c r="A12" s="91" t="s">
        <v>206</v>
      </c>
      <c r="B12" s="91"/>
      <c r="C12" s="93"/>
      <c r="D12" s="94"/>
      <c r="E12" s="91"/>
      <c r="F12" s="93"/>
      <c r="G12" s="91"/>
    </row>
    <row r="13" spans="1:7" ht="12.75">
      <c r="A13" s="91" t="s">
        <v>207</v>
      </c>
      <c r="B13" s="91"/>
      <c r="C13" s="93"/>
      <c r="D13" s="94"/>
      <c r="E13" s="91"/>
      <c r="F13" s="93"/>
      <c r="G13" s="91"/>
    </row>
    <row r="14" spans="1:7" ht="12.75">
      <c r="A14" s="91" t="s">
        <v>208</v>
      </c>
      <c r="B14" s="91"/>
      <c r="C14" s="93"/>
      <c r="D14" s="94"/>
      <c r="E14" s="91"/>
      <c r="F14" s="93"/>
      <c r="G14" s="91"/>
    </row>
    <row r="15" spans="1:7" ht="12.75">
      <c r="A15" s="91" t="s">
        <v>209</v>
      </c>
      <c r="B15" s="91"/>
      <c r="C15" s="93"/>
      <c r="D15" s="94"/>
      <c r="E15" s="91"/>
      <c r="F15" s="93"/>
      <c r="G15" s="91"/>
    </row>
    <row r="16" spans="1:7" ht="12.75">
      <c r="A16" s="91" t="s">
        <v>210</v>
      </c>
      <c r="B16" s="91"/>
      <c r="C16" s="93"/>
      <c r="D16" s="94"/>
      <c r="E16" s="91"/>
      <c r="F16" s="93"/>
      <c r="G16" s="91"/>
    </row>
    <row r="17" spans="1:7" ht="12.75">
      <c r="A17" s="88" t="s">
        <v>211</v>
      </c>
      <c r="B17" s="89"/>
      <c r="C17" s="89"/>
      <c r="D17" s="89"/>
      <c r="E17" s="89"/>
      <c r="F17" s="89"/>
      <c r="G17" s="90"/>
    </row>
    <row r="18" spans="1:7" ht="12.75">
      <c r="A18" s="91" t="s">
        <v>212</v>
      </c>
      <c r="B18" s="91"/>
      <c r="C18" s="93"/>
      <c r="D18" s="94" t="s">
        <v>213</v>
      </c>
      <c r="E18" s="91"/>
      <c r="F18" s="93"/>
      <c r="G18" s="91"/>
    </row>
    <row r="19" spans="1:7" ht="12.75">
      <c r="A19" s="91" t="s">
        <v>205</v>
      </c>
      <c r="B19" s="91"/>
      <c r="C19" s="93"/>
      <c r="D19" s="94"/>
      <c r="E19" s="91"/>
      <c r="F19" s="93"/>
      <c r="G19" s="91"/>
    </row>
    <row r="20" spans="1:7" ht="12.75">
      <c r="A20" s="91" t="s">
        <v>214</v>
      </c>
      <c r="B20" s="91"/>
      <c r="C20" s="93"/>
      <c r="D20" s="94"/>
      <c r="E20" s="91"/>
      <c r="F20" s="93"/>
      <c r="G20" s="91"/>
    </row>
    <row r="21" spans="1:7" ht="12.75">
      <c r="A21" s="91" t="s">
        <v>207</v>
      </c>
      <c r="B21" s="91"/>
      <c r="C21" s="93"/>
      <c r="D21" s="94"/>
      <c r="E21" s="91"/>
      <c r="F21" s="93"/>
      <c r="G21" s="91"/>
    </row>
    <row r="22" spans="1:7" ht="12.75">
      <c r="A22" s="91" t="s">
        <v>208</v>
      </c>
      <c r="B22" s="91"/>
      <c r="C22" s="93"/>
      <c r="D22" s="94"/>
      <c r="E22" s="91"/>
      <c r="F22" s="93"/>
      <c r="G22" s="91"/>
    </row>
    <row r="23" spans="1:7" ht="12.75">
      <c r="A23" s="91" t="s">
        <v>209</v>
      </c>
      <c r="B23" s="91"/>
      <c r="C23" s="93"/>
      <c r="D23" s="94"/>
      <c r="E23" s="91"/>
      <c r="F23" s="93"/>
      <c r="G23" s="91"/>
    </row>
    <row r="24" spans="1:7" ht="12.75">
      <c r="A24" s="91" t="s">
        <v>210</v>
      </c>
      <c r="B24" s="91"/>
      <c r="C24" s="93"/>
      <c r="D24" s="94"/>
      <c r="E24" s="91"/>
      <c r="F24" s="93"/>
      <c r="G24" s="91"/>
    </row>
    <row r="25" spans="1:7" ht="12.75">
      <c r="A25" s="88" t="s">
        <v>215</v>
      </c>
      <c r="B25" s="89"/>
      <c r="C25" s="89"/>
      <c r="D25" s="89"/>
      <c r="E25" s="89"/>
      <c r="F25" s="89"/>
      <c r="G25" s="90"/>
    </row>
    <row r="26" spans="1:7" ht="12.75">
      <c r="A26" s="91" t="s">
        <v>216</v>
      </c>
      <c r="B26" s="91"/>
      <c r="C26" s="93"/>
      <c r="D26" s="94"/>
      <c r="E26" s="91"/>
      <c r="F26" s="93"/>
      <c r="G26" s="91"/>
    </row>
    <row r="27" spans="1:7" ht="12.75">
      <c r="A27" s="91" t="s">
        <v>217</v>
      </c>
      <c r="B27" s="91"/>
      <c r="C27" s="93"/>
      <c r="D27" s="94"/>
      <c r="E27" s="91"/>
      <c r="F27" s="93"/>
      <c r="G27" s="91"/>
    </row>
    <row r="28" spans="1:7" ht="12.75">
      <c r="A28" s="91" t="s">
        <v>218</v>
      </c>
      <c r="B28" s="91"/>
      <c r="C28" s="93"/>
      <c r="D28" s="94"/>
      <c r="E28" s="91"/>
      <c r="F28" s="93"/>
      <c r="G28" s="91"/>
    </row>
    <row r="29" spans="1:7" ht="12.75">
      <c r="A29" s="88" t="s">
        <v>219</v>
      </c>
      <c r="B29" s="89"/>
      <c r="C29" s="89"/>
      <c r="D29" s="89"/>
      <c r="E29" s="89"/>
      <c r="F29" s="89"/>
      <c r="G29" s="90"/>
    </row>
    <row r="30" spans="1:7" ht="12.75">
      <c r="A30" s="91" t="s">
        <v>220</v>
      </c>
      <c r="B30" s="91"/>
      <c r="C30" s="93"/>
      <c r="D30" s="94" t="s">
        <v>221</v>
      </c>
      <c r="E30" s="91"/>
      <c r="F30" s="93"/>
      <c r="G30" s="91"/>
    </row>
    <row r="31" spans="1:7" ht="12.75">
      <c r="A31" s="91" t="s">
        <v>222</v>
      </c>
      <c r="B31" s="91"/>
      <c r="C31" s="93"/>
      <c r="D31" s="94" t="s">
        <v>223</v>
      </c>
      <c r="E31" s="91"/>
      <c r="F31" s="93"/>
      <c r="G31" s="91"/>
    </row>
    <row r="32" spans="1:7" ht="12.75">
      <c r="A32" s="91" t="s">
        <v>224</v>
      </c>
      <c r="B32" s="91"/>
      <c r="C32" s="93"/>
      <c r="D32" s="94" t="s">
        <v>95</v>
      </c>
      <c r="E32" s="91"/>
      <c r="F32" s="93"/>
      <c r="G32" s="91"/>
    </row>
    <row r="33" spans="1:7" ht="12.75">
      <c r="A33" s="91" t="s">
        <v>225</v>
      </c>
      <c r="B33" s="91"/>
      <c r="C33" s="93"/>
      <c r="D33" s="94" t="s">
        <v>226</v>
      </c>
      <c r="E33" s="91"/>
      <c r="F33" s="93"/>
      <c r="G33" s="91"/>
    </row>
    <row r="34" spans="1:7" ht="12.75">
      <c r="A34" s="91" t="s">
        <v>227</v>
      </c>
      <c r="B34" s="91"/>
      <c r="C34" s="93"/>
      <c r="D34" s="94" t="s">
        <v>228</v>
      </c>
      <c r="E34" s="91"/>
      <c r="F34" s="93"/>
      <c r="G34" s="91"/>
    </row>
    <row r="35" spans="1:7" ht="12.75">
      <c r="A35" s="91" t="s">
        <v>229</v>
      </c>
      <c r="B35" s="91"/>
      <c r="C35" s="93"/>
      <c r="D35" s="94" t="s">
        <v>230</v>
      </c>
      <c r="E35" s="91"/>
      <c r="F35" s="93"/>
      <c r="G35" s="91"/>
    </row>
    <row r="36" spans="1:7" ht="12.75">
      <c r="A36" s="91" t="s">
        <v>231</v>
      </c>
      <c r="B36" s="91"/>
      <c r="C36" s="93"/>
      <c r="D36" s="94"/>
      <c r="E36" s="91"/>
      <c r="F36" s="93"/>
      <c r="G36" s="91"/>
    </row>
    <row r="37" spans="1:7" ht="12.75" customHeight="1">
      <c r="A37" s="96" t="s">
        <v>232</v>
      </c>
      <c r="B37" s="96"/>
      <c r="C37" s="96"/>
      <c r="D37" s="96"/>
      <c r="E37" s="96"/>
      <c r="F37" s="96"/>
      <c r="G37" s="96"/>
    </row>
    <row r="38" spans="1:7" ht="12.75">
      <c r="A38" s="97"/>
      <c r="B38" s="97"/>
      <c r="C38" s="97"/>
      <c r="D38" s="97"/>
      <c r="E38" s="97"/>
      <c r="F38" s="97"/>
      <c r="G38" s="97"/>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8" customWidth="1"/>
    <col min="2" max="2" width="18.28125" style="78" customWidth="1"/>
    <col min="3" max="5" width="16.28125" style="78" customWidth="1"/>
    <col min="6" max="16384" width="8.8515625" style="78" customWidth="1"/>
  </cols>
  <sheetData>
    <row r="1" s="80" customFormat="1" ht="12.75">
      <c r="A1" s="79" t="s">
        <v>1</v>
      </c>
    </row>
    <row r="2" s="80" customFormat="1" ht="12.75">
      <c r="A2" s="79" t="s">
        <v>2</v>
      </c>
    </row>
    <row r="3" s="80" customFormat="1" ht="12.75">
      <c r="A3" s="80" t="s">
        <v>233</v>
      </c>
    </row>
    <row r="4" ht="8.25" customHeight="1"/>
    <row r="5" spans="2:5" ht="12.75" customHeight="1">
      <c r="B5" s="98" t="s">
        <v>234</v>
      </c>
      <c r="C5" s="98" t="s">
        <v>235</v>
      </c>
      <c r="D5" s="98"/>
      <c r="E5" s="98"/>
    </row>
    <row r="6" spans="1:6" ht="12.75">
      <c r="A6" s="99" t="s">
        <v>193</v>
      </c>
      <c r="B6" s="98"/>
      <c r="C6" s="98" t="s">
        <v>236</v>
      </c>
      <c r="D6" s="98" t="s">
        <v>237</v>
      </c>
      <c r="E6" s="98" t="s">
        <v>238</v>
      </c>
      <c r="F6" s="100"/>
    </row>
    <row r="7" spans="1:6" ht="12.75">
      <c r="A7" s="88" t="s">
        <v>239</v>
      </c>
      <c r="B7" s="89"/>
      <c r="C7" s="89"/>
      <c r="D7" s="89" t="s">
        <v>240</v>
      </c>
      <c r="E7" s="90"/>
      <c r="F7" s="100"/>
    </row>
    <row r="8" spans="1:5" ht="12.75">
      <c r="A8" s="91" t="s">
        <v>199</v>
      </c>
      <c r="B8" s="91"/>
      <c r="C8" s="101" t="s">
        <v>200</v>
      </c>
      <c r="D8" s="101" t="s">
        <v>200</v>
      </c>
      <c r="E8" s="101" t="s">
        <v>241</v>
      </c>
    </row>
    <row r="9" spans="1:5" ht="12.75">
      <c r="A9" s="91" t="s">
        <v>201</v>
      </c>
      <c r="B9" s="91"/>
      <c r="C9" s="101" t="s">
        <v>202</v>
      </c>
      <c r="D9" s="101" t="s">
        <v>242</v>
      </c>
      <c r="E9" s="101" t="s">
        <v>243</v>
      </c>
    </row>
    <row r="10" spans="1:5" ht="12.75">
      <c r="A10" s="91" t="s">
        <v>203</v>
      </c>
      <c r="B10" s="91"/>
      <c r="C10" s="101" t="s">
        <v>204</v>
      </c>
      <c r="D10" s="101" t="s">
        <v>200</v>
      </c>
      <c r="E10" s="101" t="s">
        <v>244</v>
      </c>
    </row>
    <row r="11" spans="1:6" ht="12.75">
      <c r="A11" s="91" t="s">
        <v>205</v>
      </c>
      <c r="B11" s="91"/>
      <c r="C11" s="101"/>
      <c r="D11" s="101"/>
      <c r="E11" s="101"/>
      <c r="F11" s="100"/>
    </row>
    <row r="12" spans="1:6" ht="12.75">
      <c r="A12" s="91" t="s">
        <v>214</v>
      </c>
      <c r="B12" s="91"/>
      <c r="C12" s="101"/>
      <c r="D12" s="101"/>
      <c r="E12" s="101"/>
      <c r="F12" s="100"/>
    </row>
    <row r="13" spans="1:6" ht="12.75">
      <c r="A13" s="91" t="s">
        <v>207</v>
      </c>
      <c r="B13" s="91"/>
      <c r="C13" s="101"/>
      <c r="D13" s="101"/>
      <c r="E13" s="101"/>
      <c r="F13" s="100"/>
    </row>
    <row r="14" spans="1:6" ht="12.75">
      <c r="A14" s="91" t="s">
        <v>208</v>
      </c>
      <c r="B14" s="91"/>
      <c r="C14" s="101"/>
      <c r="D14" s="101"/>
      <c r="E14" s="101"/>
      <c r="F14" s="100"/>
    </row>
    <row r="15" spans="1:6" ht="12.75">
      <c r="A15" s="91" t="s">
        <v>209</v>
      </c>
      <c r="B15" s="91"/>
      <c r="C15" s="101"/>
      <c r="D15" s="101"/>
      <c r="E15" s="101"/>
      <c r="F15" s="100"/>
    </row>
    <row r="16" spans="1:6" ht="12.75">
      <c r="A16" s="91" t="s">
        <v>210</v>
      </c>
      <c r="B16" s="91"/>
      <c r="C16" s="101"/>
      <c r="D16" s="101"/>
      <c r="E16" s="101"/>
      <c r="F16" s="100"/>
    </row>
    <row r="17" spans="1:6" ht="12.75">
      <c r="A17" s="88" t="s">
        <v>245</v>
      </c>
      <c r="B17" s="89"/>
      <c r="C17" s="89"/>
      <c r="D17" s="89"/>
      <c r="E17" s="90"/>
      <c r="F17" s="100"/>
    </row>
    <row r="18" spans="1:6" ht="12.75">
      <c r="A18" s="91" t="s">
        <v>212</v>
      </c>
      <c r="B18" s="91"/>
      <c r="C18" s="101" t="s">
        <v>213</v>
      </c>
      <c r="D18" s="101" t="s">
        <v>246</v>
      </c>
      <c r="E18" s="101" t="s">
        <v>247</v>
      </c>
      <c r="F18" s="100"/>
    </row>
    <row r="19" spans="1:6" ht="12.75">
      <c r="A19" s="91" t="s">
        <v>205</v>
      </c>
      <c r="B19" s="91"/>
      <c r="C19" s="101"/>
      <c r="D19" s="101"/>
      <c r="E19" s="101"/>
      <c r="F19" s="100"/>
    </row>
    <row r="20" spans="1:6" ht="12.75">
      <c r="A20" s="91" t="s">
        <v>214</v>
      </c>
      <c r="B20" s="91"/>
      <c r="C20" s="101"/>
      <c r="D20" s="101"/>
      <c r="E20" s="101"/>
      <c r="F20" s="100"/>
    </row>
    <row r="21" spans="1:6" ht="12.75">
      <c r="A21" s="91" t="s">
        <v>207</v>
      </c>
      <c r="B21" s="91"/>
      <c r="C21" s="101"/>
      <c r="D21" s="101"/>
      <c r="E21" s="101"/>
      <c r="F21" s="100"/>
    </row>
    <row r="22" spans="1:6" ht="12.75">
      <c r="A22" s="91" t="s">
        <v>208</v>
      </c>
      <c r="B22" s="91"/>
      <c r="C22" s="101"/>
      <c r="D22" s="101"/>
      <c r="E22" s="101"/>
      <c r="F22" s="100"/>
    </row>
    <row r="23" spans="1:6" ht="12.75">
      <c r="A23" s="91" t="s">
        <v>209</v>
      </c>
      <c r="B23" s="91"/>
      <c r="C23" s="101"/>
      <c r="D23" s="101"/>
      <c r="E23" s="101"/>
      <c r="F23" s="100"/>
    </row>
    <row r="24" spans="1:6" ht="12.75">
      <c r="A24" s="91" t="s">
        <v>210</v>
      </c>
      <c r="B24" s="91"/>
      <c r="C24" s="101"/>
      <c r="D24" s="101"/>
      <c r="E24" s="101"/>
      <c r="F24" s="100"/>
    </row>
    <row r="25" spans="1:6" ht="12.75">
      <c r="A25" s="88" t="s">
        <v>248</v>
      </c>
      <c r="B25" s="89"/>
      <c r="C25" s="89"/>
      <c r="D25" s="89"/>
      <c r="E25" s="90"/>
      <c r="F25" s="100"/>
    </row>
    <row r="26" spans="1:6" ht="12.75">
      <c r="A26" s="91" t="s">
        <v>216</v>
      </c>
      <c r="B26" s="91"/>
      <c r="C26" s="101"/>
      <c r="D26" s="101"/>
      <c r="E26" s="101"/>
      <c r="F26" s="100"/>
    </row>
    <row r="27" spans="1:6" ht="12.75">
      <c r="A27" s="91" t="s">
        <v>217</v>
      </c>
      <c r="B27" s="91"/>
      <c r="C27" s="101"/>
      <c r="D27" s="101"/>
      <c r="E27" s="101"/>
      <c r="F27" s="100"/>
    </row>
    <row r="28" spans="1:6" ht="12.75">
      <c r="A28" s="91" t="s">
        <v>218</v>
      </c>
      <c r="B28" s="91"/>
      <c r="C28" s="101"/>
      <c r="D28" s="101"/>
      <c r="E28" s="101"/>
      <c r="F28" s="100"/>
    </row>
    <row r="29" spans="1:6" ht="12.75">
      <c r="A29" s="88" t="s">
        <v>219</v>
      </c>
      <c r="B29" s="89"/>
      <c r="C29" s="89"/>
      <c r="D29" s="89"/>
      <c r="E29" s="90"/>
      <c r="F29" s="100"/>
    </row>
    <row r="30" spans="1:6" ht="12.75">
      <c r="A30" s="91" t="s">
        <v>220</v>
      </c>
      <c r="B30" s="92"/>
      <c r="C30" s="102" t="s">
        <v>221</v>
      </c>
      <c r="D30" s="102" t="s">
        <v>249</v>
      </c>
      <c r="E30" s="102" t="s">
        <v>250</v>
      </c>
      <c r="F30" s="100"/>
    </row>
    <row r="31" spans="1:6" ht="12.75">
      <c r="A31" s="91" t="s">
        <v>222</v>
      </c>
      <c r="B31" s="92"/>
      <c r="C31" s="102" t="s">
        <v>223</v>
      </c>
      <c r="D31" s="102" t="s">
        <v>251</v>
      </c>
      <c r="E31" s="102" t="s">
        <v>252</v>
      </c>
      <c r="F31" s="100"/>
    </row>
    <row r="32" spans="1:6" ht="12.75">
      <c r="A32" s="91" t="s">
        <v>224</v>
      </c>
      <c r="B32" s="92"/>
      <c r="C32" s="102" t="s">
        <v>95</v>
      </c>
      <c r="D32" s="102" t="s">
        <v>253</v>
      </c>
      <c r="E32" s="102" t="s">
        <v>254</v>
      </c>
      <c r="F32" s="100"/>
    </row>
    <row r="33" spans="1:6" ht="12.75">
      <c r="A33" s="91" t="s">
        <v>225</v>
      </c>
      <c r="B33" s="92"/>
      <c r="C33" s="102" t="s">
        <v>226</v>
      </c>
      <c r="D33" s="102" t="s">
        <v>255</v>
      </c>
      <c r="E33" s="102" t="s">
        <v>256</v>
      </c>
      <c r="F33" s="100"/>
    </row>
    <row r="34" spans="1:6" ht="12.75">
      <c r="A34" s="91" t="s">
        <v>227</v>
      </c>
      <c r="B34" s="92"/>
      <c r="C34" s="102" t="s">
        <v>228</v>
      </c>
      <c r="D34" s="102" t="s">
        <v>257</v>
      </c>
      <c r="E34" s="102" t="s">
        <v>258</v>
      </c>
      <c r="F34" s="100"/>
    </row>
    <row r="35" spans="1:6" ht="12.75">
      <c r="A35" s="91" t="s">
        <v>229</v>
      </c>
      <c r="B35" s="92"/>
      <c r="C35" s="102" t="s">
        <v>230</v>
      </c>
      <c r="D35" s="102" t="s">
        <v>259</v>
      </c>
      <c r="E35" s="102" t="s">
        <v>260</v>
      </c>
      <c r="F35" s="100"/>
    </row>
    <row r="36" spans="1:6" ht="12.75">
      <c r="A36" s="91" t="s">
        <v>231</v>
      </c>
      <c r="B36" s="92"/>
      <c r="C36" s="102"/>
      <c r="D36" s="102"/>
      <c r="E36" s="102"/>
      <c r="F36" s="100"/>
    </row>
    <row r="37" spans="1:5" ht="28.5" customHeight="1">
      <c r="A37" s="96" t="s">
        <v>232</v>
      </c>
      <c r="B37" s="96"/>
      <c r="C37" s="96"/>
      <c r="D37" s="96"/>
      <c r="E37" s="96"/>
    </row>
    <row r="38" spans="1:5" ht="12.75">
      <c r="A38" s="97"/>
      <c r="B38" s="97"/>
      <c r="C38" s="97"/>
      <c r="D38" s="97"/>
      <c r="E38" s="97"/>
    </row>
    <row r="39" ht="12.75"/>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78" customWidth="1"/>
    <col min="2" max="2" width="22.8515625" style="78" customWidth="1"/>
    <col min="3" max="3" width="35.7109375" style="78" customWidth="1"/>
    <col min="4" max="4" width="32.421875" style="78" customWidth="1"/>
    <col min="5" max="16384" width="8.8515625" style="78" customWidth="1"/>
  </cols>
  <sheetData>
    <row r="1" s="80" customFormat="1" ht="12.75">
      <c r="A1" s="79" t="s">
        <v>1</v>
      </c>
    </row>
    <row r="2" s="80" customFormat="1" ht="12.75">
      <c r="A2" s="79" t="s">
        <v>2</v>
      </c>
    </row>
    <row r="3" s="80" customFormat="1" ht="12.75">
      <c r="A3" s="80" t="s">
        <v>14</v>
      </c>
    </row>
    <row r="5" spans="1:4" ht="15" customHeight="1">
      <c r="A5" s="103" t="s">
        <v>261</v>
      </c>
      <c r="B5" s="103" t="s">
        <v>262</v>
      </c>
      <c r="C5" s="103" t="s">
        <v>263</v>
      </c>
      <c r="D5" s="103" t="s">
        <v>264</v>
      </c>
    </row>
    <row r="6" spans="1:4" ht="12.75">
      <c r="A6" s="104"/>
      <c r="B6" s="104"/>
      <c r="C6" s="104"/>
      <c r="D6" s="104"/>
    </row>
    <row r="7" spans="1:4" ht="12.75">
      <c r="A7" s="104"/>
      <c r="B7" s="104"/>
      <c r="C7" s="104"/>
      <c r="D7" s="104"/>
    </row>
    <row r="8" spans="1:4" ht="12.75">
      <c r="A8" s="104"/>
      <c r="B8" s="104"/>
      <c r="C8" s="104"/>
      <c r="D8" s="104"/>
    </row>
    <row r="9" spans="1:4" ht="12.75">
      <c r="A9" s="104"/>
      <c r="B9" s="104"/>
      <c r="C9" s="104"/>
      <c r="D9" s="104"/>
    </row>
    <row r="10" spans="1:4" ht="12.75">
      <c r="A10" s="105"/>
      <c r="B10" s="105"/>
      <c r="C10" s="105"/>
      <c r="D10" s="105"/>
    </row>
    <row r="11" spans="1:4" ht="26.25" customHeight="1">
      <c r="A11" s="106" t="s">
        <v>265</v>
      </c>
      <c r="B11" s="106"/>
      <c r="C11" s="106"/>
      <c r="D11" s="106"/>
    </row>
    <row r="12" spans="1:4" ht="26.25" customHeight="1">
      <c r="A12" s="107" t="s">
        <v>266</v>
      </c>
      <c r="B12" s="107"/>
      <c r="C12" s="107"/>
      <c r="D12" s="107"/>
    </row>
    <row r="13" ht="12.75"/>
    <row r="14" spans="1:4" ht="12.75">
      <c r="A14" s="83" t="s">
        <v>267</v>
      </c>
      <c r="B14" s="83" t="s">
        <v>268</v>
      </c>
      <c r="C14" s="83" t="s">
        <v>269</v>
      </c>
      <c r="D14" s="83" t="s">
        <v>270</v>
      </c>
    </row>
    <row r="15" spans="1:4" ht="15" customHeight="1">
      <c r="A15" s="91" t="s">
        <v>271</v>
      </c>
      <c r="B15" s="91"/>
      <c r="C15" s="91"/>
      <c r="D15" s="91"/>
    </row>
    <row r="16" spans="1:4" ht="12.75">
      <c r="A16" s="91" t="s">
        <v>272</v>
      </c>
      <c r="B16" s="91"/>
      <c r="C16" s="91"/>
      <c r="D16" s="91"/>
    </row>
    <row r="17" spans="1:4" ht="12.75">
      <c r="A17" s="91" t="s">
        <v>273</v>
      </c>
      <c r="B17" s="91"/>
      <c r="C17" s="91"/>
      <c r="D17" s="91"/>
    </row>
    <row r="18" spans="1:4" ht="12.75">
      <c r="A18" s="83" t="s">
        <v>267</v>
      </c>
      <c r="B18" s="83" t="s">
        <v>274</v>
      </c>
      <c r="C18" s="108" t="s">
        <v>275</v>
      </c>
      <c r="D18" s="83" t="s">
        <v>270</v>
      </c>
    </row>
    <row r="19" spans="1:4" ht="15" customHeight="1">
      <c r="A19" s="91" t="s">
        <v>271</v>
      </c>
      <c r="B19" s="91"/>
      <c r="C19" s="91"/>
      <c r="D19" s="91"/>
    </row>
    <row r="20" spans="1:4" ht="15" customHeight="1">
      <c r="A20" s="91" t="s">
        <v>272</v>
      </c>
      <c r="B20" s="91"/>
      <c r="C20" s="91"/>
      <c r="D20" s="91"/>
    </row>
    <row r="21" spans="1:4" ht="15" customHeight="1">
      <c r="A21" s="91" t="s">
        <v>273</v>
      </c>
      <c r="B21" s="91"/>
      <c r="C21" s="91"/>
      <c r="D21" s="91"/>
    </row>
    <row r="22" spans="1:4" ht="12.75">
      <c r="A22" s="83" t="s">
        <v>267</v>
      </c>
      <c r="B22" s="83" t="s">
        <v>276</v>
      </c>
      <c r="C22" s="108" t="s">
        <v>277</v>
      </c>
      <c r="D22" s="83" t="s">
        <v>270</v>
      </c>
    </row>
    <row r="23" spans="1:4" ht="15" customHeight="1">
      <c r="A23" s="91" t="s">
        <v>271</v>
      </c>
      <c r="B23" s="91"/>
      <c r="C23" s="91"/>
      <c r="D23" s="91"/>
    </row>
    <row r="24" spans="1:4" ht="15" customHeight="1">
      <c r="A24" s="91" t="s">
        <v>272</v>
      </c>
      <c r="B24" s="91"/>
      <c r="C24" s="91"/>
      <c r="D24" s="91"/>
    </row>
    <row r="25" spans="1:4" ht="15" customHeight="1">
      <c r="A25" s="91" t="s">
        <v>273</v>
      </c>
      <c r="B25" s="91"/>
      <c r="C25" s="91"/>
      <c r="D25" s="91"/>
    </row>
    <row r="27" ht="15" customHeight="1">
      <c r="A27" s="109" t="s">
        <v>278</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8" customWidth="1"/>
    <col min="4" max="4" width="22.140625" style="78" customWidth="1"/>
    <col min="5" max="6" width="21.57421875" style="78" customWidth="1"/>
    <col min="7" max="16384" width="8.8515625" style="78" customWidth="1"/>
  </cols>
  <sheetData>
    <row r="1" s="80" customFormat="1" ht="12.75">
      <c r="A1" s="79" t="s">
        <v>1</v>
      </c>
    </row>
    <row r="2" s="80" customFormat="1" ht="12.75">
      <c r="A2" s="79" t="s">
        <v>2</v>
      </c>
    </row>
    <row r="3" s="80" customFormat="1" ht="12.75">
      <c r="A3" s="80" t="s">
        <v>16</v>
      </c>
    </row>
    <row r="5" spans="1:5" ht="52.5" customHeight="1">
      <c r="A5" s="110" t="s">
        <v>279</v>
      </c>
      <c r="B5" s="110"/>
      <c r="C5" s="110"/>
      <c r="D5" s="110"/>
      <c r="E5" s="100"/>
    </row>
    <row r="6" spans="1:5" ht="26.25" customHeight="1">
      <c r="A6" s="111" t="s">
        <v>266</v>
      </c>
      <c r="B6" s="111"/>
      <c r="C6" s="111"/>
      <c r="D6" s="111"/>
      <c r="E6" s="100"/>
    </row>
    <row r="7" spans="1:5" ht="12.75">
      <c r="A7" s="112"/>
      <c r="B7" s="112"/>
      <c r="C7" s="112"/>
      <c r="D7" s="112"/>
      <c r="E7" s="100"/>
    </row>
    <row r="8" spans="1:5" ht="12.75">
      <c r="A8" s="83" t="s">
        <v>267</v>
      </c>
      <c r="B8" s="83" t="s">
        <v>280</v>
      </c>
      <c r="C8" s="83" t="s">
        <v>281</v>
      </c>
      <c r="D8" s="83" t="s">
        <v>270</v>
      </c>
      <c r="E8" s="100"/>
    </row>
    <row r="9" spans="1:5" ht="12.75">
      <c r="A9" s="91" t="s">
        <v>271</v>
      </c>
      <c r="B9" s="85"/>
      <c r="C9" s="85"/>
      <c r="D9" s="85"/>
      <c r="E9" s="100"/>
    </row>
    <row r="10" spans="1:5" ht="12.75">
      <c r="A10" s="91" t="s">
        <v>272</v>
      </c>
      <c r="B10" s="85"/>
      <c r="C10" s="85"/>
      <c r="D10" s="85"/>
      <c r="E10" s="100"/>
    </row>
    <row r="11" spans="1:5" ht="12.75">
      <c r="A11" s="91" t="s">
        <v>273</v>
      </c>
      <c r="B11" s="85"/>
      <c r="C11" s="85"/>
      <c r="D11" s="85"/>
      <c r="E11" s="100"/>
    </row>
    <row r="12" spans="1:4" ht="12.75">
      <c r="A12" s="100"/>
      <c r="B12" s="100"/>
      <c r="C12" s="100"/>
      <c r="D12" s="100"/>
    </row>
    <row r="13" spans="1:5" ht="12.75">
      <c r="A13" s="83" t="s">
        <v>267</v>
      </c>
      <c r="B13" s="83" t="s">
        <v>274</v>
      </c>
      <c r="C13" s="108" t="s">
        <v>282</v>
      </c>
      <c r="D13" s="83" t="s">
        <v>270</v>
      </c>
      <c r="E13" s="100"/>
    </row>
    <row r="14" spans="1:5" ht="12.75">
      <c r="A14" s="91" t="s">
        <v>271</v>
      </c>
      <c r="B14" s="85"/>
      <c r="C14" s="85"/>
      <c r="D14" s="85"/>
      <c r="E14" s="100"/>
    </row>
    <row r="15" spans="1:5" ht="12.75">
      <c r="A15" s="91" t="s">
        <v>272</v>
      </c>
      <c r="B15" s="85"/>
      <c r="C15" s="85"/>
      <c r="D15" s="85"/>
      <c r="E15" s="100"/>
    </row>
    <row r="16" spans="1:5" ht="12.75">
      <c r="A16" s="91" t="s">
        <v>273</v>
      </c>
      <c r="B16" s="85"/>
      <c r="C16" s="85"/>
      <c r="D16" s="85"/>
      <c r="E16" s="100"/>
    </row>
    <row r="17" spans="1:4" ht="12.75">
      <c r="A17" s="100"/>
      <c r="B17" s="100"/>
      <c r="C17" s="100"/>
      <c r="D17" s="100"/>
    </row>
    <row r="18" spans="1:5" ht="12.75">
      <c r="A18" s="83" t="s">
        <v>267</v>
      </c>
      <c r="B18" s="83" t="s">
        <v>283</v>
      </c>
      <c r="C18" s="108" t="s">
        <v>277</v>
      </c>
      <c r="D18" s="83" t="s">
        <v>270</v>
      </c>
      <c r="E18" s="100"/>
    </row>
    <row r="19" spans="1:5" ht="12.75">
      <c r="A19" s="91" t="s">
        <v>271</v>
      </c>
      <c r="B19" s="85"/>
      <c r="C19" s="85"/>
      <c r="D19" s="85"/>
      <c r="E19" s="100"/>
    </row>
    <row r="20" spans="1:5" ht="12.75">
      <c r="A20" s="91" t="s">
        <v>272</v>
      </c>
      <c r="B20" s="85"/>
      <c r="C20" s="85"/>
      <c r="D20" s="85"/>
      <c r="E20" s="100"/>
    </row>
    <row r="21" spans="1:5" ht="12.75">
      <c r="A21" s="91" t="s">
        <v>273</v>
      </c>
      <c r="B21" s="85"/>
      <c r="C21" s="85"/>
      <c r="D21" s="85"/>
      <c r="E21" s="100"/>
    </row>
    <row r="23" ht="15" customHeight="1">
      <c r="A23" s="109" t="s">
        <v>278</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78" customWidth="1"/>
    <col min="2" max="3" width="19.57421875" style="78" customWidth="1"/>
    <col min="4" max="4" width="12.140625" style="78" customWidth="1"/>
    <col min="5" max="5" width="11.140625" style="78" customWidth="1"/>
    <col min="6" max="16384" width="8.8515625" style="78" customWidth="1"/>
  </cols>
  <sheetData>
    <row r="1" s="80" customFormat="1" ht="12.75">
      <c r="A1" s="79" t="s">
        <v>1</v>
      </c>
    </row>
    <row r="2" s="80" customFormat="1" ht="12.75">
      <c r="A2" s="79" t="s">
        <v>2</v>
      </c>
    </row>
    <row r="3" s="80" customFormat="1" ht="12.75">
      <c r="A3" s="80" t="s">
        <v>18</v>
      </c>
    </row>
    <row r="5" spans="2:4" ht="12.75">
      <c r="B5" s="113" t="s">
        <v>284</v>
      </c>
      <c r="C5" s="113" t="s">
        <v>285</v>
      </c>
      <c r="D5" s="114" t="s">
        <v>286</v>
      </c>
    </row>
    <row r="6" spans="1:3" ht="12.75">
      <c r="A6" s="104" t="s">
        <v>287</v>
      </c>
      <c r="B6" s="115"/>
      <c r="C6" s="115"/>
    </row>
    <row r="7" spans="1:3" ht="12.75">
      <c r="A7" s="116" t="s">
        <v>288</v>
      </c>
      <c r="B7" s="117"/>
      <c r="C7" s="117"/>
    </row>
    <row r="8" spans="1:3" ht="12.75">
      <c r="A8" s="104" t="s">
        <v>289</v>
      </c>
      <c r="B8" s="115"/>
      <c r="C8" s="115"/>
    </row>
    <row r="9" spans="1:3" ht="12.75">
      <c r="A9" s="104" t="s">
        <v>290</v>
      </c>
      <c r="B9" s="115"/>
      <c r="C9" s="115"/>
    </row>
    <row r="10" spans="1:3" ht="12.75">
      <c r="A10" s="104" t="s">
        <v>291</v>
      </c>
      <c r="B10" s="115"/>
      <c r="C10" s="115"/>
    </row>
    <row r="11" spans="1:3" ht="12.75">
      <c r="A11" s="104" t="s">
        <v>292</v>
      </c>
      <c r="B11" s="115"/>
      <c r="C11" s="115"/>
    </row>
    <row r="12" spans="1:3" ht="12.75">
      <c r="A12" s="104" t="s">
        <v>293</v>
      </c>
      <c r="B12" s="115"/>
      <c r="C12" s="115"/>
    </row>
    <row r="13" spans="1:3" s="120" customFormat="1" ht="12.75">
      <c r="A13" s="118" t="s">
        <v>294</v>
      </c>
      <c r="B13" s="119">
        <f>B8+B10</f>
        <v>0</v>
      </c>
      <c r="C13" s="119">
        <f>C8+C10</f>
        <v>0</v>
      </c>
    </row>
    <row r="14" spans="1:3" s="120" customFormat="1" ht="12.75">
      <c r="A14" s="118" t="s">
        <v>295</v>
      </c>
      <c r="B14" s="119">
        <f>B9+B11</f>
        <v>0</v>
      </c>
      <c r="C14" s="119">
        <f>C9+C11</f>
        <v>0</v>
      </c>
    </row>
    <row r="15" spans="1:3" ht="12.75">
      <c r="A15" s="104" t="s">
        <v>296</v>
      </c>
      <c r="B15" s="115"/>
      <c r="C15" s="115"/>
    </row>
    <row r="16" spans="1:3" ht="12.75">
      <c r="A16" s="104" t="s">
        <v>297</v>
      </c>
      <c r="B16" s="115"/>
      <c r="C16" s="115"/>
    </row>
    <row r="17" spans="1:3" ht="12.75">
      <c r="A17" s="116" t="s">
        <v>298</v>
      </c>
      <c r="B17" s="117"/>
      <c r="C17" s="117"/>
    </row>
    <row r="18" spans="1:3" ht="12.75">
      <c r="A18" s="104" t="s">
        <v>299</v>
      </c>
      <c r="B18" s="119" t="e">
        <f>B8/(B14/1000)</f>
        <v>#DIV/0!</v>
      </c>
      <c r="C18" s="119" t="e">
        <f>C8/(C14/1000)</f>
        <v>#DIV/0!</v>
      </c>
    </row>
    <row r="19" spans="1:4" ht="12.75">
      <c r="A19" s="115" t="s">
        <v>300</v>
      </c>
      <c r="B19" s="121"/>
      <c r="C19" s="121"/>
      <c r="D19" s="122" t="s">
        <v>301</v>
      </c>
    </row>
    <row r="20" spans="1:4" ht="12.75">
      <c r="A20" s="104" t="s">
        <v>302</v>
      </c>
      <c r="B20" s="121"/>
      <c r="C20" s="121"/>
      <c r="D20" s="123" t="s">
        <v>301</v>
      </c>
    </row>
    <row r="21" spans="1:3" ht="12.75">
      <c r="A21" s="104" t="s">
        <v>303</v>
      </c>
      <c r="B21" s="119" t="e">
        <f>B18/B19</f>
        <v>#DIV/0!</v>
      </c>
      <c r="C21" s="119" t="e">
        <f>C18/C19</f>
        <v>#DIV/0!</v>
      </c>
    </row>
    <row r="22" spans="1:3" ht="12.75">
      <c r="A22" s="104" t="s">
        <v>304</v>
      </c>
      <c r="B22" s="119" t="e">
        <f>B8/B19</f>
        <v>#DIV/0!</v>
      </c>
      <c r="C22" s="119" t="e">
        <f>C8/C19</f>
        <v>#DIV/0!</v>
      </c>
    </row>
    <row r="23" spans="1:3" ht="12.75">
      <c r="A23" s="104" t="s">
        <v>305</v>
      </c>
      <c r="B23" s="119" t="e">
        <f>B8/(B19*B20)</f>
        <v>#DIV/0!</v>
      </c>
      <c r="C23" s="119" t="e">
        <f>C8/(C19*C20)</f>
        <v>#DIV/0!</v>
      </c>
    </row>
    <row r="24" spans="1:3" ht="12.75">
      <c r="A24" s="116" t="s">
        <v>306</v>
      </c>
      <c r="B24" s="117"/>
      <c r="C24" s="117"/>
    </row>
    <row r="25" spans="1:3" ht="12.75">
      <c r="A25" s="104" t="s">
        <v>307</v>
      </c>
      <c r="B25" s="119" t="e">
        <f>B10/(B14/1000)</f>
        <v>#DIV/0!</v>
      </c>
      <c r="C25" s="119" t="e">
        <f>C10/(C14/1000)</f>
        <v>#DIV/0!</v>
      </c>
    </row>
    <row r="26" spans="1:4" ht="12.75">
      <c r="A26" s="115" t="s">
        <v>308</v>
      </c>
      <c r="B26" s="121"/>
      <c r="C26" s="121"/>
      <c r="D26" s="122" t="s">
        <v>301</v>
      </c>
    </row>
    <row r="27" spans="1:4" ht="12.75">
      <c r="A27" s="104" t="s">
        <v>309</v>
      </c>
      <c r="B27" s="121"/>
      <c r="C27" s="121"/>
      <c r="D27" s="123" t="s">
        <v>301</v>
      </c>
    </row>
    <row r="28" spans="1:3" ht="12.75">
      <c r="A28" s="104" t="s">
        <v>310</v>
      </c>
      <c r="B28" s="119" t="e">
        <f>B25/B26</f>
        <v>#DIV/0!</v>
      </c>
      <c r="C28" s="119" t="e">
        <f>C25/C26</f>
        <v>#DIV/0!</v>
      </c>
    </row>
    <row r="29" spans="1:3" ht="12.75">
      <c r="A29" s="104" t="s">
        <v>311</v>
      </c>
      <c r="B29" s="119" t="e">
        <f>B10/B26</f>
        <v>#DIV/0!</v>
      </c>
      <c r="C29" s="119" t="e">
        <f>C10/C26</f>
        <v>#DIV/0!</v>
      </c>
    </row>
    <row r="30" spans="1:3" ht="12.75">
      <c r="A30" s="104" t="s">
        <v>312</v>
      </c>
      <c r="B30" s="119" t="e">
        <f>B10/(B26*B27)</f>
        <v>#DIV/0!</v>
      </c>
      <c r="C30" s="119" t="e">
        <f>C10/(C26*C27)</f>
        <v>#DIV/0!</v>
      </c>
    </row>
    <row r="31" spans="1:3" ht="12.75">
      <c r="A31" s="116" t="s">
        <v>313</v>
      </c>
      <c r="B31" s="124"/>
      <c r="C31" s="124"/>
    </row>
    <row r="32" spans="1:3" ht="12.75">
      <c r="A32" s="104" t="s">
        <v>314</v>
      </c>
      <c r="B32" s="119" t="e">
        <f>B12/(B16/1000)</f>
        <v>#DIV/0!</v>
      </c>
      <c r="C32" s="119" t="e">
        <f>C12/(C16/1000)</f>
        <v>#DIV/0!</v>
      </c>
    </row>
    <row r="33" spans="1:4" ht="12.75">
      <c r="A33" s="115" t="s">
        <v>315</v>
      </c>
      <c r="B33" s="121"/>
      <c r="C33" s="121"/>
      <c r="D33" s="122" t="s">
        <v>301</v>
      </c>
    </row>
    <row r="34" spans="1:4" ht="12.75">
      <c r="A34" s="104" t="s">
        <v>316</v>
      </c>
      <c r="B34" s="121"/>
      <c r="C34" s="121"/>
      <c r="D34" s="123" t="s">
        <v>301</v>
      </c>
    </row>
    <row r="35" spans="1:3" ht="12.75">
      <c r="A35" s="104" t="s">
        <v>317</v>
      </c>
      <c r="B35" s="119" t="e">
        <f>B32/B33</f>
        <v>#DIV/0!</v>
      </c>
      <c r="C35" s="119" t="e">
        <f>C32/C33</f>
        <v>#DIV/0!</v>
      </c>
    </row>
    <row r="36" spans="1:3" ht="12.75">
      <c r="A36" s="104" t="s">
        <v>318</v>
      </c>
      <c r="B36" s="119" t="e">
        <f>B12/B33</f>
        <v>#DIV/0!</v>
      </c>
      <c r="C36" s="119" t="e">
        <f>C12/C33</f>
        <v>#DIV/0!</v>
      </c>
    </row>
    <row r="37" spans="1:3" ht="12.75">
      <c r="A37" s="104" t="s">
        <v>319</v>
      </c>
      <c r="B37" s="119" t="e">
        <f>B12/(B33*B34)</f>
        <v>#DIV/0!</v>
      </c>
      <c r="C37" s="119" t="e">
        <f>C12/(C33*C34)</f>
        <v>#DIV/0!</v>
      </c>
    </row>
    <row r="38" spans="1:3" ht="12" customHeight="1">
      <c r="A38" s="105"/>
      <c r="B38" s="105"/>
      <c r="C38" s="105"/>
    </row>
    <row r="39" spans="1:4" ht="12.75" customHeight="1">
      <c r="A39" s="125" t="s">
        <v>320</v>
      </c>
      <c r="B39" s="125"/>
      <c r="C39" s="125"/>
      <c r="D39" s="126"/>
    </row>
    <row r="40" spans="1:4" ht="12.75" customHeight="1">
      <c r="A40" s="111" t="s">
        <v>266</v>
      </c>
      <c r="B40" s="111"/>
      <c r="C40" s="111"/>
      <c r="D40" s="112"/>
    </row>
    <row r="41" spans="1:4" ht="12" customHeight="1">
      <c r="A41" s="127"/>
      <c r="B41" s="127"/>
      <c r="C41" s="128"/>
      <c r="D41" s="112"/>
    </row>
    <row r="42" spans="1:3" ht="12.75">
      <c r="A42" s="103" t="s">
        <v>321</v>
      </c>
      <c r="B42" s="103" t="s">
        <v>280</v>
      </c>
      <c r="C42" s="129" t="s">
        <v>269</v>
      </c>
    </row>
    <row r="43" spans="1:3" ht="12.75">
      <c r="A43" s="104" t="s">
        <v>271</v>
      </c>
      <c r="B43" s="104"/>
      <c r="C43" s="104"/>
    </row>
    <row r="44" spans="1:3" ht="12.75">
      <c r="A44" s="104" t="s">
        <v>272</v>
      </c>
      <c r="B44" s="104"/>
      <c r="C44" s="104"/>
    </row>
    <row r="45" spans="1:3" ht="12.75">
      <c r="A45" s="104" t="s">
        <v>273</v>
      </c>
      <c r="B45" s="104"/>
      <c r="C45" s="104"/>
    </row>
    <row r="46" spans="1:3" ht="12.75">
      <c r="A46" s="103" t="s">
        <v>321</v>
      </c>
      <c r="B46" s="103" t="s">
        <v>322</v>
      </c>
      <c r="C46" s="103" t="s">
        <v>275</v>
      </c>
    </row>
    <row r="47" spans="1:3" ht="12.75">
      <c r="A47" s="104" t="s">
        <v>271</v>
      </c>
      <c r="B47" s="104"/>
      <c r="C47" s="104"/>
    </row>
    <row r="48" spans="1:3" ht="12.75">
      <c r="A48" s="104" t="s">
        <v>272</v>
      </c>
      <c r="B48" s="104"/>
      <c r="C48" s="104"/>
    </row>
    <row r="49" spans="1:3" ht="12.75">
      <c r="A49" s="104" t="s">
        <v>273</v>
      </c>
      <c r="B49" s="104"/>
      <c r="C49" s="104"/>
    </row>
    <row r="50" spans="1:3" ht="12.75">
      <c r="A50" s="103" t="s">
        <v>321</v>
      </c>
      <c r="B50" s="103" t="s">
        <v>323</v>
      </c>
      <c r="C50" s="103" t="s">
        <v>324</v>
      </c>
    </row>
    <row r="51" spans="1:3" ht="12.75">
      <c r="A51" s="104" t="s">
        <v>271</v>
      </c>
      <c r="B51" s="104"/>
      <c r="C51" s="104"/>
    </row>
    <row r="52" spans="1:3" ht="12.75">
      <c r="A52" s="104" t="s">
        <v>272</v>
      </c>
      <c r="B52" s="104"/>
      <c r="C52" s="104"/>
    </row>
    <row r="53" spans="1:3" ht="12.75">
      <c r="A53" s="104" t="s">
        <v>273</v>
      </c>
      <c r="B53" s="104"/>
      <c r="C53" s="104"/>
    </row>
    <row r="55" ht="12.75">
      <c r="A55" s="109" t="s">
        <v>278</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8"/>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0" customWidth="1"/>
    <col min="2" max="3" width="11.421875" style="78" customWidth="1"/>
    <col min="4" max="4" width="13.57421875" style="78" customWidth="1"/>
    <col min="5" max="7" width="11.421875" style="78" customWidth="1"/>
    <col min="8" max="16384" width="8.8515625" style="78" customWidth="1"/>
  </cols>
  <sheetData>
    <row r="1" s="80" customFormat="1" ht="12.75">
      <c r="A1" s="79" t="s">
        <v>1</v>
      </c>
    </row>
    <row r="2" s="80" customFormat="1" ht="12.75">
      <c r="A2" s="79" t="s">
        <v>2</v>
      </c>
    </row>
    <row r="3" s="80" customFormat="1" ht="12.75">
      <c r="A3" s="80" t="s">
        <v>20</v>
      </c>
    </row>
    <row r="4" spans="1:9" ht="12.75">
      <c r="A4" s="130"/>
      <c r="B4" s="130"/>
      <c r="C4" s="130"/>
      <c r="D4" s="130"/>
      <c r="E4" s="130"/>
      <c r="F4" s="130"/>
      <c r="G4" s="130"/>
      <c r="H4" s="130"/>
      <c r="I4" s="130"/>
    </row>
    <row r="5" spans="1:9" ht="12.75">
      <c r="A5" s="131" t="s">
        <v>325</v>
      </c>
      <c r="B5" s="132" t="s">
        <v>61</v>
      </c>
      <c r="C5" s="133" t="s">
        <v>194</v>
      </c>
      <c r="D5" s="134" t="s">
        <v>195</v>
      </c>
      <c r="E5" s="132" t="s">
        <v>62</v>
      </c>
      <c r="F5" s="135" t="s">
        <v>194</v>
      </c>
      <c r="G5" s="133" t="s">
        <v>196</v>
      </c>
      <c r="H5" s="130"/>
      <c r="I5" s="130"/>
    </row>
    <row r="6" spans="1:9" ht="12.75">
      <c r="A6" s="136" t="s">
        <v>326</v>
      </c>
      <c r="B6" s="115"/>
      <c r="C6" s="137"/>
      <c r="D6" s="138" t="s">
        <v>213</v>
      </c>
      <c r="E6" s="115"/>
      <c r="F6" s="139"/>
      <c r="G6" s="140"/>
      <c r="H6" s="130"/>
      <c r="I6" s="130"/>
    </row>
    <row r="7" spans="1:9" ht="12.75">
      <c r="A7" s="141" t="s">
        <v>327</v>
      </c>
      <c r="B7" s="115"/>
      <c r="C7" s="137"/>
      <c r="D7" s="142" t="s">
        <v>200</v>
      </c>
      <c r="E7" s="115"/>
      <c r="F7" s="139"/>
      <c r="G7" s="140"/>
      <c r="H7" s="130"/>
      <c r="I7" s="130"/>
    </row>
    <row r="8" spans="1:9" ht="12.75">
      <c r="A8" s="136" t="s">
        <v>328</v>
      </c>
      <c r="B8" s="143"/>
      <c r="C8" s="144"/>
      <c r="D8" s="145" t="s">
        <v>329</v>
      </c>
      <c r="E8" s="143"/>
      <c r="F8" s="144"/>
      <c r="G8" s="146"/>
      <c r="I8" s="130"/>
    </row>
    <row r="9" spans="1:9" ht="12.75">
      <c r="A9" s="141" t="s">
        <v>330</v>
      </c>
      <c r="B9" s="143"/>
      <c r="C9" s="144"/>
      <c r="D9" s="147" t="s">
        <v>202</v>
      </c>
      <c r="E9" s="143"/>
      <c r="F9" s="144"/>
      <c r="G9" s="146"/>
      <c r="I9" s="130"/>
    </row>
    <row r="10" spans="1:9" ht="12.75">
      <c r="A10" s="148" t="s">
        <v>331</v>
      </c>
      <c r="B10" s="143"/>
      <c r="C10" s="144"/>
      <c r="D10" s="149"/>
      <c r="E10" s="143"/>
      <c r="F10" s="144"/>
      <c r="G10" s="146"/>
      <c r="I10" s="130"/>
    </row>
    <row r="11" spans="1:9" ht="12.75">
      <c r="A11" s="150" t="s">
        <v>332</v>
      </c>
      <c r="B11" s="151"/>
      <c r="C11" s="152"/>
      <c r="D11" s="149"/>
      <c r="E11" s="151"/>
      <c r="F11" s="152"/>
      <c r="G11" s="146"/>
      <c r="I11" s="130"/>
    </row>
    <row r="12" spans="1:9" ht="12.75">
      <c r="A12" s="153"/>
      <c r="B12" s="153"/>
      <c r="C12" s="154"/>
      <c r="D12" s="153"/>
      <c r="E12" s="153"/>
      <c r="F12" s="154"/>
      <c r="G12" s="109"/>
      <c r="I12" s="130"/>
    </row>
    <row r="13" spans="1:9" ht="41.25" customHeight="1">
      <c r="A13" s="155" t="s">
        <v>333</v>
      </c>
      <c r="B13" s="155"/>
      <c r="C13" s="155"/>
      <c r="D13" s="155"/>
      <c r="E13" s="155"/>
      <c r="F13" s="155"/>
      <c r="G13" s="155"/>
      <c r="I13" s="130"/>
    </row>
    <row r="14" spans="1:9" ht="12.75">
      <c r="A14" s="130"/>
      <c r="B14" s="130"/>
      <c r="C14" s="130"/>
      <c r="D14" s="130"/>
      <c r="E14" s="130"/>
      <c r="F14" s="130"/>
      <c r="G14" s="130"/>
      <c r="I14" s="130"/>
    </row>
    <row r="15" spans="1:9" ht="12.75">
      <c r="A15" s="109" t="s">
        <v>278</v>
      </c>
      <c r="G15" s="130"/>
      <c r="I15" s="130"/>
    </row>
    <row r="16" spans="1:9" ht="12.75">
      <c r="A16" s="130"/>
      <c r="G16" s="130"/>
      <c r="I16" s="130"/>
    </row>
    <row r="17" spans="1:9" ht="12.75">
      <c r="A17" s="130"/>
      <c r="I17" s="130"/>
    </row>
    <row r="18" spans="1:9" ht="12.75">
      <c r="A18" s="130"/>
      <c r="B18" s="130"/>
      <c r="C18" s="130"/>
      <c r="D18" s="130"/>
      <c r="E18" s="130"/>
      <c r="F18" s="130"/>
      <c r="G18" s="130"/>
      <c r="H18" s="130"/>
      <c r="I18" s="130"/>
    </row>
    <row r="19" spans="1:9" ht="12.75">
      <c r="A19" s="130"/>
      <c r="B19" s="130"/>
      <c r="C19" s="130"/>
      <c r="D19" s="130"/>
      <c r="E19" s="130"/>
      <c r="F19" s="130"/>
      <c r="G19" s="130"/>
      <c r="H19" s="130"/>
      <c r="I19" s="130"/>
    </row>
    <row r="20" spans="1:9" ht="12.75">
      <c r="A20" s="130"/>
      <c r="B20" s="130"/>
      <c r="C20" s="130"/>
      <c r="D20" s="130"/>
      <c r="E20" s="130"/>
      <c r="F20" s="130"/>
      <c r="G20" s="130"/>
      <c r="H20" s="130"/>
      <c r="I20" s="130"/>
    </row>
    <row r="21" spans="1:9" ht="12.75">
      <c r="A21" s="130"/>
      <c r="B21" s="130"/>
      <c r="C21" s="130"/>
      <c r="D21" s="130"/>
      <c r="E21" s="130"/>
      <c r="F21" s="130"/>
      <c r="G21" s="130"/>
      <c r="H21" s="130"/>
      <c r="I21" s="130"/>
    </row>
    <row r="22" spans="1:9" ht="12.75">
      <c r="A22" s="130"/>
      <c r="B22" s="130"/>
      <c r="C22" s="130"/>
      <c r="D22" s="130"/>
      <c r="E22" s="130"/>
      <c r="F22" s="130"/>
      <c r="G22" s="130"/>
      <c r="H22" s="130"/>
      <c r="I22" s="130"/>
    </row>
    <row r="23" spans="1:9" ht="12.75">
      <c r="A23" s="130"/>
      <c r="B23" s="130"/>
      <c r="C23" s="130"/>
      <c r="D23" s="130"/>
      <c r="E23" s="130"/>
      <c r="F23" s="130"/>
      <c r="G23" s="130"/>
      <c r="H23" s="130"/>
      <c r="I23" s="130"/>
    </row>
    <row r="24" spans="1:9" ht="12.75">
      <c r="A24" s="130"/>
      <c r="B24" s="130"/>
      <c r="C24" s="130"/>
      <c r="D24" s="130"/>
      <c r="E24" s="130"/>
      <c r="F24" s="130"/>
      <c r="G24" s="130"/>
      <c r="H24" s="130"/>
      <c r="I24" s="130"/>
    </row>
    <row r="25" spans="1:9" ht="12.75">
      <c r="A25" s="130"/>
      <c r="H25" s="130"/>
      <c r="I25" s="130"/>
    </row>
    <row r="26" s="78" customFormat="1" ht="12.75"/>
    <row r="27" s="78" customFormat="1" ht="12.75"/>
    <row r="28" s="78" customFormat="1" ht="12.75"/>
    <row r="29" s="78" customFormat="1" ht="12.75"/>
    <row r="30" s="78" customFormat="1" ht="12.75"/>
    <row r="31" s="78" customFormat="1" ht="12.75"/>
    <row r="32" s="78" customFormat="1" ht="12.75"/>
    <row r="33" s="78" customFormat="1" ht="12.75"/>
    <row r="34" s="78" customFormat="1" ht="12.75"/>
    <row r="35" s="78" customFormat="1" ht="12.75"/>
    <row r="36" s="78" customFormat="1" ht="12.75"/>
    <row r="37" s="78" customFormat="1" ht="12.75"/>
    <row r="38" s="78" customFormat="1" ht="12.75"/>
    <row r="39" s="78" customFormat="1" ht="12.75"/>
    <row r="40" s="78" customFormat="1" ht="12.75"/>
    <row r="41" s="78" customFormat="1" ht="12.75"/>
    <row r="42" s="78" customFormat="1" ht="12.75"/>
    <row r="43" s="78" customFormat="1" ht="12.75"/>
    <row r="44" s="78" customFormat="1" ht="12.75"/>
    <row r="45" s="78" customFormat="1" ht="12.75"/>
    <row r="46" s="78" customFormat="1" ht="12.75"/>
    <row r="47" s="78" customFormat="1" ht="12.75"/>
    <row r="48" s="78" customFormat="1" ht="12.75"/>
    <row r="49" s="78" customFormat="1" ht="12.75"/>
    <row r="50" s="78" customFormat="1" ht="12.75"/>
    <row r="51" s="78" customFormat="1" ht="12.75"/>
    <row r="52" s="78" customFormat="1" ht="12.75"/>
    <row r="53" s="78" customFormat="1" ht="12.75"/>
    <row r="54" s="78" customFormat="1" ht="12.75"/>
    <row r="55" s="78" customFormat="1" ht="12.75"/>
    <row r="56" s="78"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2012-03-27T22:57:37Z</cp:lastPrinted>
  <dcterms:modified xsi:type="dcterms:W3CDTF">2013-10-06T22:35:43Z</dcterms:modified>
  <cp:category/>
  <cp:version/>
  <cp:contentType/>
  <cp:contentStatus/>
  <cp:revision>27</cp:revision>
</cp:coreProperties>
</file>